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8835" activeTab="0"/>
  </bookViews>
  <sheets>
    <sheet name="2019հաշվ" sheetId="1" r:id="rId1"/>
  </sheets>
  <definedNames/>
  <calcPr fullCalcOnLoad="1"/>
</workbook>
</file>

<file path=xl/sharedStrings.xml><?xml version="1.0" encoding="utf-8"?>
<sst xmlns="http://schemas.openxmlformats.org/spreadsheetml/2006/main" count="91" uniqueCount="76">
  <si>
    <t>Հ/Հ</t>
  </si>
  <si>
    <t>ՀԱՄԱՅՆՔԻ  2019Թ-Ի  ԲՅՈՒՋԵԻ   ՏԱՐԵԿԱՆ  ԵԿԱՄՈՒՏՆԵՐԻ   ԿԱՏԱՐՈՒՄԸ     ԵՎ           ՀԱՄԵՄԱՏԱԿԱՆԸ     2018Թ-Ի                     ՏԱՐԵԿԱՆ   ՑՈՒՑԱՆԻՇՆԵՐԻ     ՀԵՏ    /ՀԱԶԱՐ  ԴՐԱՄՆԵՐՈՎ/</t>
  </si>
  <si>
    <t>ԵԿԱՄՈՒՏՆԵՐԻ  ԱՆՎԱՆՈՒՄՆԵՐԸ</t>
  </si>
  <si>
    <t>2019Թ-ի  ՏԱՐԵԿԱՆ</t>
  </si>
  <si>
    <t xml:space="preserve">2  0  1  8 Թ-Ի    ՏԱՐԵԿԱՆ  </t>
  </si>
  <si>
    <t>2019Թ-Ի 9     ՀԱՄԵՄ. 2018Թ-Ի  ՆԿԱՏՄԱՄԲ</t>
  </si>
  <si>
    <t>ՊԼԱՆ</t>
  </si>
  <si>
    <t>ՓԱՍՏԱՑԻ</t>
  </si>
  <si>
    <t>ՏՈԿՈՍ</t>
  </si>
  <si>
    <t>Գույքահարկ համայնքի   շենք-շինություններից</t>
  </si>
  <si>
    <t>-1694.3</t>
  </si>
  <si>
    <t xml:space="preserve">Գույքահ.  փոխադրամիջոց. </t>
  </si>
  <si>
    <t>+14829.7</t>
  </si>
  <si>
    <t>Հողի  հարկ</t>
  </si>
  <si>
    <t>+621.4</t>
  </si>
  <si>
    <t xml:space="preserve">Տեղական  տուրքեր  </t>
  </si>
  <si>
    <t>-599.3</t>
  </si>
  <si>
    <t>Պետական  տուրքեր</t>
  </si>
  <si>
    <t>+1943.2</t>
  </si>
  <si>
    <t>Ընդամենը ոչ հարկային եկամուտներ</t>
  </si>
  <si>
    <t>+5128.7</t>
  </si>
  <si>
    <t>ԸՆԴԱՄԵՆԸ      ՍԵՓԱԿԱՆ ԵԿԱՄՈՒՏՆԵՐ</t>
  </si>
  <si>
    <t>+20229.5</t>
  </si>
  <si>
    <t>ՔԿԱԳ բաժնի պահ. եկամուտներ</t>
  </si>
  <si>
    <t>-305.9</t>
  </si>
  <si>
    <t>Պաշտոնակ.  դրամաշնորհներ</t>
  </si>
  <si>
    <t>+34926.0</t>
  </si>
  <si>
    <t>ԸՆԴԱՄԵՆՐ  ՎԱՐՉԱԿԱՆ ԲՅՈՒՋԵ</t>
  </si>
  <si>
    <t>+55461.3</t>
  </si>
  <si>
    <t>ԸՆԴԱՄԵՆՐ  ՖՈՆԴ. ԲՅՈՒՋԵ,  ՈՐԻՑ</t>
  </si>
  <si>
    <t>+35102.3</t>
  </si>
  <si>
    <t>Հողի և այլ հիմ.միջոց. օտարում</t>
  </si>
  <si>
    <t>+23710.7</t>
  </si>
  <si>
    <t>ՎԲ  պահ. ֆոնդ. հատկա.  ՖԲ</t>
  </si>
  <si>
    <t>+5760.0</t>
  </si>
  <si>
    <t>Կապիտալ սուբվենցիա</t>
  </si>
  <si>
    <t>+17151.6</t>
  </si>
  <si>
    <t>ԸՆԴԱՄԵՆԸ ՀԱՄԱՅՆՔԻ   ԲՅՈՒՋԵ</t>
  </si>
  <si>
    <t>+96323.6</t>
  </si>
  <si>
    <t>16.8</t>
  </si>
  <si>
    <t>ՀԱՄԱՅՆՔԻ  2019Թ-Ի     ԲՅՈՒՋԵԻ  ՏԱՐԵԿԱՆ  ԾԱԽՍԵՐԻ   ԿԱՏԱՐՈՒՄԸ   ԵՎ   ՀԱՄԵՄԱՏԱԿԱՆԸ    2018Թ-Ի  ՏԱՐՎԱ   ՑՈՒՑԱՆԻՇՆԵՐԻ  ՀԵՏ  /ՀԱԶԱՐ    ԴՐԱՄՆԵՐՈՎ/</t>
  </si>
  <si>
    <t xml:space="preserve">               ԾԱԽՍԵՐԻ     ԱՆՎԱՆՈՒՄՆԵՐԸ</t>
  </si>
  <si>
    <t>2019Թ-Ն</t>
  </si>
  <si>
    <t>2  0  1 8Թ-Ն</t>
  </si>
  <si>
    <t xml:space="preserve">2019Թ-Ի    ՀԱՄԵՄ. 2018Թ-Ի    ՆԿԱՏՄԱՄԲ </t>
  </si>
  <si>
    <t>Ընդհ. Բնույթի   համայնքային ծառայությոն.</t>
  </si>
  <si>
    <t>+16412.3</t>
  </si>
  <si>
    <t>Շրջակա միջավայրի  պաշտպանություն</t>
  </si>
  <si>
    <t>+15122.5</t>
  </si>
  <si>
    <t>Տնտեսական հարաբերութ.</t>
  </si>
  <si>
    <t>Բնակարան.տնտեսություն</t>
  </si>
  <si>
    <t>+842.6</t>
  </si>
  <si>
    <t>Մշակույթի   գծով  ծախսեր</t>
  </si>
  <si>
    <t>-489.4</t>
  </si>
  <si>
    <t>Կրթության  գծով ծախսեր</t>
  </si>
  <si>
    <t>+9806.8</t>
  </si>
  <si>
    <t>Սոց.  պաշտպանութ.</t>
  </si>
  <si>
    <t>+833.8</t>
  </si>
  <si>
    <t>Վ/Բ պահ.ֆոնդից հատկ. Ֆ/Բ</t>
  </si>
  <si>
    <t>-5760.0</t>
  </si>
  <si>
    <t>+34873.2</t>
  </si>
  <si>
    <t xml:space="preserve">ԸՆԴԱՄԵՆԸ   ՖՈՆԴ.  ԲՅՈՒՋԵ,   որից </t>
  </si>
  <si>
    <t>+45529.0</t>
  </si>
  <si>
    <t>Ընդհ. բնույթի համայնքային ծառայություններ</t>
  </si>
  <si>
    <t>+75.0</t>
  </si>
  <si>
    <t>Տնտեսական հարաբ. /ճանապ. տնտեսություն/</t>
  </si>
  <si>
    <t>+36132.5</t>
  </si>
  <si>
    <t>Համայնքի ղեկավ. պահպ. Ծախսեր</t>
  </si>
  <si>
    <t>Փողոցների լուսավորման  ցանցի կառուցում</t>
  </si>
  <si>
    <t>1.5ան.</t>
  </si>
  <si>
    <t>Բնակար.   տնտեսություն</t>
  </si>
  <si>
    <t>Այլ ծախսեր</t>
  </si>
  <si>
    <t>ԸՆԴԱՄԵՆԸ  ՀԱՄԱՅՆՔԻ  ԲՅՈՒՋԵ</t>
  </si>
  <si>
    <t>+86162.2</t>
  </si>
  <si>
    <t xml:space="preserve">  ՀԱՎԵԼՎԱԾ    2</t>
  </si>
  <si>
    <t xml:space="preserve">    Հավելված  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</si>
</sst>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176" fontId="0" fillId="0" borderId="20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17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17" fillId="0" borderId="13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6" fontId="17" fillId="0" borderId="25" xfId="0" applyNumberFormat="1" applyFont="1" applyBorder="1" applyAlignment="1">
      <alignment horizontal="center" vertical="center" wrapText="1"/>
    </xf>
    <xf numFmtId="176" fontId="17" fillId="0" borderId="26" xfId="0" applyNumberFormat="1" applyFont="1" applyBorder="1" applyAlignment="1">
      <alignment horizontal="center" vertical="center" wrapText="1"/>
    </xf>
    <xf numFmtId="176" fontId="17" fillId="0" borderId="27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176" fontId="17" fillId="0" borderId="28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176" fontId="0" fillId="0" borderId="29" xfId="0" applyNumberFormat="1" applyBorder="1" applyAlignment="1">
      <alignment horizontal="center" vertical="center" wrapText="1"/>
    </xf>
    <xf numFmtId="176" fontId="17" fillId="0" borderId="1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 wrapText="1"/>
    </xf>
    <xf numFmtId="176" fontId="17" fillId="0" borderId="30" xfId="0" applyNumberFormat="1" applyFont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170" fontId="0" fillId="0" borderId="0" xfId="35" applyNumberFormat="1" applyFont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76" fontId="1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0" fontId="0" fillId="0" borderId="0" xfId="35" applyNumberFormat="1" applyFont="1" applyBorder="1" applyAlignment="1">
      <alignment horizontal="center" wrapText="1"/>
    </xf>
    <xf numFmtId="170" fontId="0" fillId="0" borderId="35" xfId="35" applyNumberFormat="1" applyFont="1" applyBorder="1" applyAlignment="1">
      <alignment horizont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0" fontId="0" fillId="0" borderId="0" xfId="35" applyNumberFormat="1" applyFont="1" applyBorder="1" applyAlignment="1">
      <alignment horizontal="center" wrapText="1"/>
    </xf>
    <xf numFmtId="170" fontId="0" fillId="0" borderId="38" xfId="35" applyNumberFormat="1" applyFont="1" applyBorder="1" applyAlignment="1">
      <alignment horizontal="center" wrapText="1"/>
    </xf>
    <xf numFmtId="0" fontId="0" fillId="0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47"/>
  <sheetViews>
    <sheetView tabSelected="1" zoomScalePageLayoutView="0" workbookViewId="0" topLeftCell="A16">
      <selection activeCell="F41" sqref="F41"/>
    </sheetView>
  </sheetViews>
  <sheetFormatPr defaultColWidth="9.140625" defaultRowHeight="12.75"/>
  <cols>
    <col min="1" max="1" width="3.57421875" style="0" bestFit="1" customWidth="1"/>
    <col min="2" max="2" width="32.7109375" style="0" customWidth="1"/>
    <col min="3" max="3" width="8.57421875" style="0" bestFit="1" customWidth="1"/>
    <col min="4" max="4" width="10.140625" style="0" bestFit="1" customWidth="1"/>
    <col min="5" max="5" width="7.57421875" style="0" bestFit="1" customWidth="1"/>
    <col min="6" max="6" width="8.57421875" style="0" bestFit="1" customWidth="1"/>
    <col min="7" max="7" width="10.140625" style="0" bestFit="1" customWidth="1"/>
    <col min="8" max="8" width="7.57421875" style="0" bestFit="1" customWidth="1"/>
    <col min="9" max="9" width="10.140625" style="0" bestFit="1" customWidth="1"/>
    <col min="10" max="10" width="7.57421875" style="0" bestFit="1" customWidth="1"/>
  </cols>
  <sheetData>
    <row r="3" spans="1:11" ht="12.75">
      <c r="A3" s="1"/>
      <c r="B3" s="2"/>
      <c r="C3" s="2"/>
      <c r="D3" s="2"/>
      <c r="E3" s="2"/>
      <c r="F3" s="2"/>
      <c r="G3" s="2"/>
      <c r="H3" s="84" t="s">
        <v>74</v>
      </c>
      <c r="I3" s="84"/>
      <c r="J3" s="84"/>
      <c r="K3" s="87"/>
    </row>
    <row r="4" spans="1:11" ht="12.75">
      <c r="A4" s="1"/>
      <c r="B4" s="73" t="s">
        <v>1</v>
      </c>
      <c r="C4" s="73"/>
      <c r="D4" s="73"/>
      <c r="E4" s="73"/>
      <c r="F4" s="73"/>
      <c r="G4" s="73"/>
      <c r="H4" s="73"/>
      <c r="I4" s="73"/>
      <c r="J4" s="85"/>
      <c r="K4" s="87"/>
    </row>
    <row r="5" spans="1:11" ht="12.75">
      <c r="A5" s="1"/>
      <c r="B5" s="73"/>
      <c r="C5" s="73"/>
      <c r="D5" s="73"/>
      <c r="E5" s="73"/>
      <c r="F5" s="73"/>
      <c r="G5" s="73"/>
      <c r="H5" s="73"/>
      <c r="I5" s="73"/>
      <c r="J5" s="85"/>
      <c r="K5" s="87"/>
    </row>
    <row r="6" spans="1:11" ht="13.5" thickBot="1">
      <c r="A6" s="3"/>
      <c r="B6" s="74"/>
      <c r="C6" s="74"/>
      <c r="D6" s="74"/>
      <c r="E6" s="74"/>
      <c r="F6" s="74"/>
      <c r="G6" s="74"/>
      <c r="H6" s="74"/>
      <c r="I6" s="74"/>
      <c r="J6" s="86"/>
      <c r="K6" s="87"/>
    </row>
    <row r="7" spans="1:10" ht="13.5" thickBot="1">
      <c r="A7" s="75" t="s">
        <v>0</v>
      </c>
      <c r="B7" s="77" t="s">
        <v>2</v>
      </c>
      <c r="C7" s="79" t="s">
        <v>3</v>
      </c>
      <c r="D7" s="61"/>
      <c r="E7" s="62"/>
      <c r="F7" s="80" t="s">
        <v>4</v>
      </c>
      <c r="G7" s="81"/>
      <c r="H7" s="82"/>
      <c r="I7" s="79" t="s">
        <v>5</v>
      </c>
      <c r="J7" s="83"/>
    </row>
    <row r="8" spans="1:10" ht="13.5" thickBot="1">
      <c r="A8" s="76"/>
      <c r="B8" s="78"/>
      <c r="C8" s="4" t="s">
        <v>6</v>
      </c>
      <c r="D8" s="5" t="s">
        <v>7</v>
      </c>
      <c r="E8" s="5" t="s">
        <v>8</v>
      </c>
      <c r="F8" s="6" t="s">
        <v>6</v>
      </c>
      <c r="G8" s="6" t="s">
        <v>7</v>
      </c>
      <c r="H8" s="6" t="s">
        <v>8</v>
      </c>
      <c r="I8" s="6" t="s">
        <v>7</v>
      </c>
      <c r="J8" s="7" t="s">
        <v>8</v>
      </c>
    </row>
    <row r="9" spans="1:10" ht="25.5">
      <c r="A9" s="8">
        <v>1</v>
      </c>
      <c r="B9" s="9" t="s">
        <v>9</v>
      </c>
      <c r="C9" s="10">
        <v>24000</v>
      </c>
      <c r="D9" s="10">
        <v>24551.7</v>
      </c>
      <c r="E9" s="11">
        <f>D9/C9%</f>
        <v>102.29875</v>
      </c>
      <c r="F9" s="10">
        <v>27100</v>
      </c>
      <c r="G9" s="12">
        <v>26246</v>
      </c>
      <c r="H9" s="10">
        <f aca="true" t="shared" si="0" ref="H9:H23">G9/F9%</f>
        <v>96.84870848708488</v>
      </c>
      <c r="I9" s="13" t="s">
        <v>10</v>
      </c>
      <c r="J9" s="10">
        <v>6.4</v>
      </c>
    </row>
    <row r="10" spans="1:10" ht="13.5" thickBot="1">
      <c r="A10" s="14">
        <v>2</v>
      </c>
      <c r="B10" s="9" t="s">
        <v>11</v>
      </c>
      <c r="C10" s="10">
        <v>71000</v>
      </c>
      <c r="D10" s="15">
        <v>82833.7</v>
      </c>
      <c r="E10" s="10">
        <f aca="true" t="shared" si="1" ref="E10:E23">D10/C10%</f>
        <v>116.66718309859155</v>
      </c>
      <c r="F10" s="15">
        <v>72200</v>
      </c>
      <c r="G10" s="15">
        <v>68004</v>
      </c>
      <c r="H10" s="10">
        <f t="shared" si="0"/>
        <v>94.18836565096953</v>
      </c>
      <c r="I10" s="16" t="s">
        <v>12</v>
      </c>
      <c r="J10" s="15">
        <v>21.8</v>
      </c>
    </row>
    <row r="11" spans="1:10" ht="13.5" thickBot="1">
      <c r="A11" s="14">
        <v>3</v>
      </c>
      <c r="B11" s="17" t="s">
        <v>13</v>
      </c>
      <c r="C11" s="15">
        <v>9000</v>
      </c>
      <c r="D11" s="15">
        <v>7310.4</v>
      </c>
      <c r="E11" s="10">
        <f t="shared" si="1"/>
        <v>81.22666666666666</v>
      </c>
      <c r="F11" s="15">
        <v>10600</v>
      </c>
      <c r="G11" s="10">
        <v>6689</v>
      </c>
      <c r="H11" s="11">
        <f t="shared" si="0"/>
        <v>63.10377358490566</v>
      </c>
      <c r="I11" s="18" t="s">
        <v>14</v>
      </c>
      <c r="J11" s="19">
        <v>9.3</v>
      </c>
    </row>
    <row r="12" spans="1:10" ht="12.75">
      <c r="A12" s="14">
        <v>4</v>
      </c>
      <c r="B12" s="17" t="s">
        <v>15</v>
      </c>
      <c r="C12" s="15">
        <v>9450</v>
      </c>
      <c r="D12" s="15">
        <v>7988.9</v>
      </c>
      <c r="E12" s="10">
        <f t="shared" si="1"/>
        <v>84.53862433862433</v>
      </c>
      <c r="F12" s="15">
        <v>9000</v>
      </c>
      <c r="G12" s="10">
        <v>8588.2</v>
      </c>
      <c r="H12" s="10">
        <f t="shared" si="0"/>
        <v>95.42444444444445</v>
      </c>
      <c r="I12" s="13" t="s">
        <v>16</v>
      </c>
      <c r="J12" s="15">
        <v>7</v>
      </c>
    </row>
    <row r="13" spans="1:10" ht="12.75">
      <c r="A13" s="14">
        <v>5</v>
      </c>
      <c r="B13" s="17" t="s">
        <v>17</v>
      </c>
      <c r="C13" s="15">
        <v>7100</v>
      </c>
      <c r="D13" s="15">
        <v>9091.2</v>
      </c>
      <c r="E13" s="10">
        <f t="shared" si="1"/>
        <v>128.04507042253522</v>
      </c>
      <c r="F13" s="15">
        <v>5000</v>
      </c>
      <c r="G13" s="10">
        <v>7148</v>
      </c>
      <c r="H13" s="10">
        <f t="shared" si="0"/>
        <v>142.96</v>
      </c>
      <c r="I13" s="13" t="s">
        <v>18</v>
      </c>
      <c r="J13" s="15">
        <v>27.2</v>
      </c>
    </row>
    <row r="14" spans="1:10" ht="26.25" thickBot="1">
      <c r="A14" s="20">
        <v>6</v>
      </c>
      <c r="B14" s="21" t="s">
        <v>19</v>
      </c>
      <c r="C14" s="22">
        <v>64071</v>
      </c>
      <c r="D14" s="22">
        <v>67467.6</v>
      </c>
      <c r="E14" s="23">
        <f t="shared" si="1"/>
        <v>105.30130636325327</v>
      </c>
      <c r="F14" s="22">
        <v>48676</v>
      </c>
      <c r="G14" s="23">
        <v>62338.9</v>
      </c>
      <c r="H14" s="23">
        <f t="shared" si="0"/>
        <v>128.06906894568166</v>
      </c>
      <c r="I14" s="16" t="s">
        <v>20</v>
      </c>
      <c r="J14" s="22">
        <v>8.2</v>
      </c>
    </row>
    <row r="15" spans="1:10" ht="15.75" thickBot="1">
      <c r="A15" s="68" t="s">
        <v>21</v>
      </c>
      <c r="B15" s="57"/>
      <c r="C15" s="24">
        <f>SUM(C9:C14)</f>
        <v>184621</v>
      </c>
      <c r="D15" s="24">
        <f>SUM(D9:D14)</f>
        <v>199243.5</v>
      </c>
      <c r="E15" s="25">
        <f t="shared" si="1"/>
        <v>107.92027992481896</v>
      </c>
      <c r="F15" s="24">
        <f>SUM(F9:F14)</f>
        <v>172576</v>
      </c>
      <c r="G15" s="24">
        <f>SUM(G9:G14)</f>
        <v>179014.1</v>
      </c>
      <c r="H15" s="25">
        <f t="shared" si="0"/>
        <v>103.73058826256259</v>
      </c>
      <c r="I15" s="18" t="s">
        <v>22</v>
      </c>
      <c r="J15" s="26">
        <v>11.3</v>
      </c>
    </row>
    <row r="16" spans="1:10" ht="12.75">
      <c r="A16" s="8">
        <v>7</v>
      </c>
      <c r="B16" s="27" t="s">
        <v>23</v>
      </c>
      <c r="C16" s="23">
        <v>5852.7</v>
      </c>
      <c r="D16" s="10">
        <v>5852.7</v>
      </c>
      <c r="E16" s="10">
        <f t="shared" si="1"/>
        <v>100</v>
      </c>
      <c r="F16" s="10">
        <v>5550</v>
      </c>
      <c r="G16" s="23">
        <v>5546.8</v>
      </c>
      <c r="H16" s="10">
        <f t="shared" si="0"/>
        <v>99.94234234234234</v>
      </c>
      <c r="I16" s="13" t="s">
        <v>24</v>
      </c>
      <c r="J16" s="10">
        <v>5.5</v>
      </c>
    </row>
    <row r="17" spans="1:10" ht="13.5" thickBot="1">
      <c r="A17" s="28">
        <v>8</v>
      </c>
      <c r="B17" s="29" t="s">
        <v>25</v>
      </c>
      <c r="C17" s="30">
        <v>372599.6</v>
      </c>
      <c r="D17" s="31">
        <v>372599.6</v>
      </c>
      <c r="E17" s="23">
        <f t="shared" si="1"/>
        <v>100</v>
      </c>
      <c r="F17" s="15">
        <v>337673.6</v>
      </c>
      <c r="G17" s="32">
        <v>337673.6</v>
      </c>
      <c r="H17" s="23">
        <f t="shared" si="0"/>
        <v>100</v>
      </c>
      <c r="I17" s="13" t="s">
        <v>26</v>
      </c>
      <c r="J17" s="15">
        <v>10.3</v>
      </c>
    </row>
    <row r="18" spans="1:10" ht="15.75" thickBot="1">
      <c r="A18" s="68" t="s">
        <v>27</v>
      </c>
      <c r="B18" s="57"/>
      <c r="C18" s="24">
        <f>C15+C16+C17</f>
        <v>563073.3</v>
      </c>
      <c r="D18" s="24">
        <f>D15+D16+D17</f>
        <v>577695.8</v>
      </c>
      <c r="E18" s="25">
        <f t="shared" si="1"/>
        <v>102.59690878612075</v>
      </c>
      <c r="F18" s="33">
        <f>F15+F16+F17</f>
        <v>515799.6</v>
      </c>
      <c r="G18" s="33">
        <f>G15+G16+G17</f>
        <v>522234.5</v>
      </c>
      <c r="H18" s="25">
        <f t="shared" si="0"/>
        <v>101.2475581601847</v>
      </c>
      <c r="I18" s="18" t="s">
        <v>28</v>
      </c>
      <c r="J18" s="34">
        <v>10.6</v>
      </c>
    </row>
    <row r="19" spans="1:10" ht="15">
      <c r="A19" s="69" t="s">
        <v>29</v>
      </c>
      <c r="B19" s="70"/>
      <c r="C19" s="35">
        <f>C20+C21+C22</f>
        <v>181231.6</v>
      </c>
      <c r="D19" s="35">
        <f>D20+D21+D22</f>
        <v>143708.2</v>
      </c>
      <c r="E19" s="10">
        <f t="shared" si="1"/>
        <v>79.2953326020407</v>
      </c>
      <c r="F19" s="35">
        <f>F20+F21+F22</f>
        <v>182480</v>
      </c>
      <c r="G19" s="35">
        <f>G20+G21+G22</f>
        <v>108605.9</v>
      </c>
      <c r="H19" s="10">
        <f t="shared" si="0"/>
        <v>59.51660455940377</v>
      </c>
      <c r="I19" s="36" t="s">
        <v>30</v>
      </c>
      <c r="J19" s="37">
        <v>32.3</v>
      </c>
    </row>
    <row r="20" spans="1:10" ht="12.75">
      <c r="A20" s="14">
        <v>13</v>
      </c>
      <c r="B20" s="17" t="s">
        <v>31</v>
      </c>
      <c r="C20" s="15">
        <v>76000</v>
      </c>
      <c r="D20" s="15">
        <v>39026.6</v>
      </c>
      <c r="E20" s="10">
        <f t="shared" si="1"/>
        <v>51.35078947368421</v>
      </c>
      <c r="F20" s="15">
        <v>89190</v>
      </c>
      <c r="G20" s="15">
        <v>15315.9</v>
      </c>
      <c r="H20" s="10">
        <f t="shared" si="0"/>
        <v>17.17221661621258</v>
      </c>
      <c r="I20" s="38" t="s">
        <v>32</v>
      </c>
      <c r="J20" s="15">
        <v>154.8</v>
      </c>
    </row>
    <row r="21" spans="1:10" ht="12.75">
      <c r="A21" s="14">
        <v>14</v>
      </c>
      <c r="B21" s="17" t="s">
        <v>33</v>
      </c>
      <c r="C21" s="22">
        <v>51000</v>
      </c>
      <c r="D21" s="15">
        <v>50450</v>
      </c>
      <c r="E21" s="10">
        <f t="shared" si="1"/>
        <v>98.92156862745098</v>
      </c>
      <c r="F21" s="15">
        <v>56210</v>
      </c>
      <c r="G21" s="15">
        <v>56210</v>
      </c>
      <c r="H21" s="10" t="b">
        <f>E10=G21/F21%</f>
        <v>0</v>
      </c>
      <c r="I21" s="38" t="s">
        <v>34</v>
      </c>
      <c r="J21" s="15">
        <v>10.2</v>
      </c>
    </row>
    <row r="22" spans="1:10" ht="13.5" thickBot="1">
      <c r="A22" s="20">
        <v>15</v>
      </c>
      <c r="B22" s="29" t="s">
        <v>35</v>
      </c>
      <c r="C22" s="39">
        <v>54231.6</v>
      </c>
      <c r="D22" s="31">
        <v>54231.6</v>
      </c>
      <c r="E22" s="23">
        <f t="shared" si="1"/>
        <v>99.99999999999999</v>
      </c>
      <c r="F22" s="15">
        <v>37080</v>
      </c>
      <c r="G22" s="22">
        <v>37080</v>
      </c>
      <c r="H22" s="23">
        <f t="shared" si="0"/>
        <v>100</v>
      </c>
      <c r="I22" s="38" t="s">
        <v>36</v>
      </c>
      <c r="J22" s="22">
        <v>46.2</v>
      </c>
    </row>
    <row r="23" spans="1:10" ht="15.75" thickBot="1">
      <c r="A23" s="56" t="s">
        <v>37</v>
      </c>
      <c r="B23" s="57"/>
      <c r="C23" s="24">
        <f>C18+C19-C21</f>
        <v>693304.9</v>
      </c>
      <c r="D23" s="24">
        <f>D18+D19-D21</f>
        <v>670954</v>
      </c>
      <c r="E23" s="25">
        <f t="shared" si="1"/>
        <v>96.77618029239372</v>
      </c>
      <c r="F23" s="40">
        <f>F18+F19-F21</f>
        <v>642069.6</v>
      </c>
      <c r="G23" s="24">
        <f>G18+G19-G21</f>
        <v>574630.4</v>
      </c>
      <c r="H23" s="25">
        <f t="shared" si="0"/>
        <v>89.49659040079145</v>
      </c>
      <c r="I23" s="18" t="s">
        <v>38</v>
      </c>
      <c r="J23" s="41" t="s">
        <v>39</v>
      </c>
    </row>
    <row r="24" spans="1:10" ht="12.75">
      <c r="A24" s="71"/>
      <c r="B24" s="71"/>
      <c r="C24" s="71"/>
      <c r="D24" s="71"/>
      <c r="E24" s="71"/>
      <c r="F24" s="71"/>
      <c r="G24" s="71"/>
      <c r="H24" s="71"/>
      <c r="I24" s="71"/>
      <c r="J24" s="71"/>
    </row>
    <row r="25" spans="1:10" ht="12.75">
      <c r="A25" s="71"/>
      <c r="B25" s="71"/>
      <c r="C25" s="71"/>
      <c r="D25" s="71"/>
      <c r="E25" s="71"/>
      <c r="F25" s="71"/>
      <c r="G25" s="71"/>
      <c r="H25" s="71"/>
      <c r="I25" s="71"/>
      <c r="J25" s="71"/>
    </row>
    <row r="26" spans="1:10" ht="12.75">
      <c r="A26" s="2"/>
      <c r="B26" s="2"/>
      <c r="C26" s="2"/>
      <c r="D26" s="2"/>
      <c r="E26" s="2"/>
      <c r="F26" s="2"/>
      <c r="G26" s="2"/>
      <c r="H26" s="72" t="s">
        <v>75</v>
      </c>
      <c r="I26" s="72"/>
      <c r="J26" s="72"/>
    </row>
    <row r="27" spans="2:10" ht="12.75">
      <c r="B27" s="58" t="s">
        <v>40</v>
      </c>
      <c r="C27" s="58"/>
      <c r="D27" s="58"/>
      <c r="E27" s="58"/>
      <c r="F27" s="58"/>
      <c r="G27" s="58"/>
      <c r="H27" s="58"/>
      <c r="I27" s="58"/>
      <c r="J27" s="58"/>
    </row>
    <row r="28" spans="2:10" ht="13.5" thickBot="1">
      <c r="B28" s="58"/>
      <c r="C28" s="58"/>
      <c r="D28" s="58"/>
      <c r="E28" s="58"/>
      <c r="F28" s="58"/>
      <c r="G28" s="58"/>
      <c r="H28" s="58"/>
      <c r="I28" s="58"/>
      <c r="J28" s="58"/>
    </row>
    <row r="29" spans="1:10" ht="26.25" thickBot="1">
      <c r="A29" s="59" t="s">
        <v>0</v>
      </c>
      <c r="B29" s="42" t="s">
        <v>41</v>
      </c>
      <c r="C29" s="61" t="s">
        <v>42</v>
      </c>
      <c r="D29" s="61"/>
      <c r="E29" s="62"/>
      <c r="F29" s="63" t="s">
        <v>43</v>
      </c>
      <c r="G29" s="64"/>
      <c r="H29" s="65"/>
      <c r="I29" s="66" t="s">
        <v>44</v>
      </c>
      <c r="J29" s="67"/>
    </row>
    <row r="30" spans="1:10" ht="13.5" thickBot="1">
      <c r="A30" s="60"/>
      <c r="B30" s="43"/>
      <c r="C30" s="44" t="s">
        <v>6</v>
      </c>
      <c r="D30" s="44" t="s">
        <v>7</v>
      </c>
      <c r="E30" s="44" t="s">
        <v>8</v>
      </c>
      <c r="F30" s="44" t="s">
        <v>6</v>
      </c>
      <c r="G30" s="45" t="s">
        <v>7</v>
      </c>
      <c r="H30" s="44" t="s">
        <v>8</v>
      </c>
      <c r="I30" s="44" t="s">
        <v>7</v>
      </c>
      <c r="J30" s="44" t="s">
        <v>8</v>
      </c>
    </row>
    <row r="31" spans="1:10" ht="25.5">
      <c r="A31" s="8">
        <v>1</v>
      </c>
      <c r="B31" s="9" t="s">
        <v>45</v>
      </c>
      <c r="C31" s="10">
        <v>115984.7</v>
      </c>
      <c r="D31" s="10">
        <v>115186.5</v>
      </c>
      <c r="E31" s="10">
        <f>D31/C31%</f>
        <v>99.31180578127977</v>
      </c>
      <c r="F31" s="10">
        <v>100356.4</v>
      </c>
      <c r="G31" s="10">
        <v>98774.6</v>
      </c>
      <c r="H31" s="10">
        <f aca="true" t="shared" si="2" ref="H31:H47">G31/F31%</f>
        <v>98.42381751437877</v>
      </c>
      <c r="I31" s="13" t="s">
        <v>46</v>
      </c>
      <c r="J31" s="10">
        <v>16.6</v>
      </c>
    </row>
    <row r="32" spans="1:10" ht="25.5">
      <c r="A32" s="14">
        <v>2</v>
      </c>
      <c r="B32" s="9" t="s">
        <v>47</v>
      </c>
      <c r="C32" s="10">
        <v>117500</v>
      </c>
      <c r="D32" s="15">
        <v>117472</v>
      </c>
      <c r="E32" s="10">
        <f aca="true" t="shared" si="3" ref="E32:E47">D32/C32%</f>
        <v>99.97617021276595</v>
      </c>
      <c r="F32" s="15">
        <v>102500</v>
      </c>
      <c r="G32" s="10">
        <v>102349.5</v>
      </c>
      <c r="H32" s="10">
        <f t="shared" si="2"/>
        <v>99.85317073170732</v>
      </c>
      <c r="I32" s="13" t="s">
        <v>48</v>
      </c>
      <c r="J32" s="23">
        <v>14.8</v>
      </c>
    </row>
    <row r="33" spans="1:10" ht="12.75">
      <c r="A33" s="14">
        <v>3</v>
      </c>
      <c r="B33" s="9" t="s">
        <v>49</v>
      </c>
      <c r="C33" s="10">
        <v>990</v>
      </c>
      <c r="D33" s="15">
        <v>989</v>
      </c>
      <c r="E33" s="10">
        <f t="shared" si="3"/>
        <v>99.8989898989899</v>
      </c>
      <c r="F33" s="15">
        <v>3000</v>
      </c>
      <c r="G33" s="10">
        <v>2891</v>
      </c>
      <c r="H33" s="10">
        <f t="shared" si="2"/>
        <v>96.36666666666666</v>
      </c>
      <c r="I33" s="10">
        <v>-1902</v>
      </c>
      <c r="J33" s="15">
        <v>65.8</v>
      </c>
    </row>
    <row r="34" spans="1:10" ht="12.75">
      <c r="A34" s="14">
        <v>4</v>
      </c>
      <c r="B34" s="9" t="s">
        <v>50</v>
      </c>
      <c r="C34" s="10">
        <v>10000</v>
      </c>
      <c r="D34" s="15">
        <v>8438.7</v>
      </c>
      <c r="E34" s="10">
        <f t="shared" si="3"/>
        <v>84.387</v>
      </c>
      <c r="F34" s="15">
        <v>7620</v>
      </c>
      <c r="G34" s="10">
        <v>7596.1</v>
      </c>
      <c r="H34" s="10">
        <f t="shared" si="2"/>
        <v>99.68635170603675</v>
      </c>
      <c r="I34" s="13" t="s">
        <v>51</v>
      </c>
      <c r="J34" s="10">
        <v>11.1</v>
      </c>
    </row>
    <row r="35" spans="1:10" ht="12.75">
      <c r="A35" s="14">
        <v>3</v>
      </c>
      <c r="B35" s="17" t="s">
        <v>52</v>
      </c>
      <c r="C35" s="15">
        <v>28768</v>
      </c>
      <c r="D35" s="15">
        <v>27050.6</v>
      </c>
      <c r="E35" s="10">
        <f t="shared" si="3"/>
        <v>94.0301724137931</v>
      </c>
      <c r="F35" s="15">
        <v>27755</v>
      </c>
      <c r="G35" s="10">
        <v>27535</v>
      </c>
      <c r="H35" s="10">
        <f t="shared" si="2"/>
        <v>99.20735002702216</v>
      </c>
      <c r="I35" s="13" t="s">
        <v>53</v>
      </c>
      <c r="J35" s="10">
        <v>1.8</v>
      </c>
    </row>
    <row r="36" spans="1:10" ht="12.75">
      <c r="A36" s="14">
        <v>4</v>
      </c>
      <c r="B36" s="17" t="s">
        <v>54</v>
      </c>
      <c r="C36" s="15">
        <v>227600.6</v>
      </c>
      <c r="D36" s="15">
        <v>225937</v>
      </c>
      <c r="E36" s="10">
        <f t="shared" si="3"/>
        <v>99.26907046817979</v>
      </c>
      <c r="F36" s="15">
        <v>216150</v>
      </c>
      <c r="G36" s="10">
        <v>216128.2</v>
      </c>
      <c r="H36" s="10">
        <f t="shared" si="2"/>
        <v>99.98991441128847</v>
      </c>
      <c r="I36" s="13" t="s">
        <v>55</v>
      </c>
      <c r="J36" s="10">
        <v>4.5</v>
      </c>
    </row>
    <row r="37" spans="1:10" ht="12.75">
      <c r="A37" s="14">
        <v>5</v>
      </c>
      <c r="B37" s="17" t="s">
        <v>56</v>
      </c>
      <c r="C37" s="15">
        <v>11230</v>
      </c>
      <c r="D37" s="15">
        <v>11228.8</v>
      </c>
      <c r="E37" s="10">
        <f t="shared" si="3"/>
        <v>99.9893143365984</v>
      </c>
      <c r="F37" s="15">
        <v>10400</v>
      </c>
      <c r="G37" s="10">
        <v>10395</v>
      </c>
      <c r="H37" s="10">
        <f t="shared" si="2"/>
        <v>99.95192307692308</v>
      </c>
      <c r="I37" s="13" t="s">
        <v>57</v>
      </c>
      <c r="J37" s="10">
        <v>8</v>
      </c>
    </row>
    <row r="38" spans="1:10" ht="13.5" thickBot="1">
      <c r="A38" s="20">
        <v>6</v>
      </c>
      <c r="B38" s="21" t="s">
        <v>58</v>
      </c>
      <c r="C38" s="22">
        <v>51000</v>
      </c>
      <c r="D38" s="22">
        <v>50450</v>
      </c>
      <c r="E38" s="23">
        <f t="shared" si="3"/>
        <v>98.92156862745098</v>
      </c>
      <c r="F38" s="22">
        <v>56210</v>
      </c>
      <c r="G38" s="23">
        <v>56210</v>
      </c>
      <c r="H38" s="23">
        <f t="shared" si="2"/>
        <v>100</v>
      </c>
      <c r="I38" s="16" t="s">
        <v>59</v>
      </c>
      <c r="J38" s="23">
        <v>10.2</v>
      </c>
    </row>
    <row r="39" spans="1:10" ht="15.75" thickBot="1">
      <c r="A39" s="56" t="s">
        <v>27</v>
      </c>
      <c r="B39" s="57"/>
      <c r="C39" s="24">
        <f>SUM(C31:C38)</f>
        <v>563073.3</v>
      </c>
      <c r="D39" s="24">
        <f>SUM(D31:D38)</f>
        <v>556752.6</v>
      </c>
      <c r="E39" s="24">
        <f t="shared" si="3"/>
        <v>98.87746408860089</v>
      </c>
      <c r="F39" s="24">
        <f>SUM(F31:F38)</f>
        <v>523991.4</v>
      </c>
      <c r="G39" s="24">
        <f>SUM(G31:G38)</f>
        <v>521879.4</v>
      </c>
      <c r="H39" s="24">
        <f t="shared" si="2"/>
        <v>99.59693994977779</v>
      </c>
      <c r="I39" s="41" t="s">
        <v>60</v>
      </c>
      <c r="J39" s="24">
        <v>6.7</v>
      </c>
    </row>
    <row r="40" spans="1:10" ht="15.75" thickBot="1">
      <c r="A40" s="56" t="s">
        <v>61</v>
      </c>
      <c r="B40" s="57"/>
      <c r="C40" s="24">
        <f>C41+C42+C43+C44+C45+C46</f>
        <v>184781.2</v>
      </c>
      <c r="D40" s="24">
        <f>D41+D42+D43+D44+D45</f>
        <v>154132.5</v>
      </c>
      <c r="E40" s="24">
        <f t="shared" si="3"/>
        <v>83.41351825835095</v>
      </c>
      <c r="F40" s="24">
        <f>F41+F42+F43+F44+F45+F46</f>
        <v>182480.2</v>
      </c>
      <c r="G40" s="24">
        <f>G41+G42+G43+G44+G45+G46</f>
        <v>108603.5</v>
      </c>
      <c r="H40" s="24">
        <f t="shared" si="2"/>
        <v>59.51522411746589</v>
      </c>
      <c r="I40" s="41" t="s">
        <v>62</v>
      </c>
      <c r="J40" s="24">
        <v>41.9</v>
      </c>
    </row>
    <row r="41" spans="1:10" ht="25.5">
      <c r="A41" s="8">
        <v>1</v>
      </c>
      <c r="B41" s="9" t="s">
        <v>63</v>
      </c>
      <c r="C41" s="10">
        <v>3600</v>
      </c>
      <c r="D41" s="10">
        <v>800</v>
      </c>
      <c r="E41" s="10">
        <f t="shared" si="3"/>
        <v>22.22222222222222</v>
      </c>
      <c r="F41" s="10">
        <v>16224.2</v>
      </c>
      <c r="G41" s="10">
        <v>725</v>
      </c>
      <c r="H41" s="10">
        <f t="shared" si="2"/>
        <v>4.468633276217009</v>
      </c>
      <c r="I41" s="16" t="s">
        <v>64</v>
      </c>
      <c r="J41" s="10">
        <v>10.3</v>
      </c>
    </row>
    <row r="42" spans="1:10" ht="25.5">
      <c r="A42" s="46">
        <v>2</v>
      </c>
      <c r="B42" s="17" t="s">
        <v>65</v>
      </c>
      <c r="C42" s="15">
        <v>156731.6</v>
      </c>
      <c r="D42" s="47">
        <v>137897.3</v>
      </c>
      <c r="E42" s="10">
        <f t="shared" si="3"/>
        <v>87.98308700989462</v>
      </c>
      <c r="F42" s="48">
        <v>143996</v>
      </c>
      <c r="G42" s="49">
        <v>101764.8</v>
      </c>
      <c r="H42" s="10">
        <f t="shared" si="2"/>
        <v>70.6719631100864</v>
      </c>
      <c r="I42" s="13" t="s">
        <v>66</v>
      </c>
      <c r="J42" s="10">
        <v>35.5</v>
      </c>
    </row>
    <row r="43" spans="1:10" ht="12.75">
      <c r="A43" s="46">
        <v>3</v>
      </c>
      <c r="B43" s="17" t="s">
        <v>67</v>
      </c>
      <c r="C43" s="15">
        <v>1749.6</v>
      </c>
      <c r="D43" s="48">
        <v>501</v>
      </c>
      <c r="E43" s="11">
        <f t="shared" si="3"/>
        <v>28.635116598079563</v>
      </c>
      <c r="F43" s="47">
        <v>0</v>
      </c>
      <c r="G43" s="50">
        <v>0</v>
      </c>
      <c r="H43" s="10" t="e">
        <f t="shared" si="2"/>
        <v>#DIV/0!</v>
      </c>
      <c r="I43" s="15">
        <v>0</v>
      </c>
      <c r="J43" s="10">
        <v>0</v>
      </c>
    </row>
    <row r="44" spans="1:10" ht="25.5">
      <c r="A44" s="14">
        <v>4</v>
      </c>
      <c r="B44" s="17" t="s">
        <v>68</v>
      </c>
      <c r="C44" s="51">
        <v>18700</v>
      </c>
      <c r="D44" s="15">
        <v>14934.2</v>
      </c>
      <c r="E44" s="12">
        <f t="shared" si="3"/>
        <v>79.8620320855615</v>
      </c>
      <c r="F44" s="10">
        <v>9060</v>
      </c>
      <c r="G44" s="15">
        <v>5913.7</v>
      </c>
      <c r="H44" s="10">
        <f t="shared" si="2"/>
        <v>65.27262693156733</v>
      </c>
      <c r="I44" s="10">
        <v>9020.5</v>
      </c>
      <c r="J44" s="10" t="s">
        <v>69</v>
      </c>
    </row>
    <row r="45" spans="1:10" ht="12.75">
      <c r="A45" s="14">
        <v>5</v>
      </c>
      <c r="B45" s="17" t="s">
        <v>70</v>
      </c>
      <c r="C45" s="15">
        <v>450</v>
      </c>
      <c r="D45" s="10">
        <v>0</v>
      </c>
      <c r="E45" s="10">
        <f t="shared" si="3"/>
        <v>0</v>
      </c>
      <c r="F45" s="15">
        <v>11000</v>
      </c>
      <c r="G45" s="10">
        <v>0</v>
      </c>
      <c r="H45" s="10">
        <f t="shared" si="2"/>
        <v>0</v>
      </c>
      <c r="I45" s="10">
        <v>0</v>
      </c>
      <c r="J45" s="10">
        <v>0</v>
      </c>
    </row>
    <row r="46" spans="1:10" ht="15.75" thickBot="1">
      <c r="A46" s="52">
        <v>6</v>
      </c>
      <c r="B46" s="27" t="s">
        <v>71</v>
      </c>
      <c r="C46" s="23">
        <v>3550</v>
      </c>
      <c r="D46" s="48">
        <v>0</v>
      </c>
      <c r="E46" s="23">
        <f t="shared" si="3"/>
        <v>0</v>
      </c>
      <c r="F46" s="48">
        <v>2200</v>
      </c>
      <c r="G46" s="53">
        <v>200</v>
      </c>
      <c r="H46" s="23">
        <f t="shared" si="2"/>
        <v>9.090909090909092</v>
      </c>
      <c r="I46" s="16"/>
      <c r="J46" s="23"/>
    </row>
    <row r="47" spans="1:10" ht="15.75" thickBot="1">
      <c r="A47" s="56" t="s">
        <v>72</v>
      </c>
      <c r="B47" s="57"/>
      <c r="C47" s="54">
        <f>C39-C38+C40</f>
        <v>696854.5</v>
      </c>
      <c r="D47" s="24">
        <f>D39-D38+D40</f>
        <v>660435.1</v>
      </c>
      <c r="E47" s="55">
        <f t="shared" si="3"/>
        <v>94.77374401686434</v>
      </c>
      <c r="F47" s="24">
        <f>F39-F38+F40</f>
        <v>650261.6000000001</v>
      </c>
      <c r="G47" s="24">
        <f>G39-G38+G40</f>
        <v>574272.9</v>
      </c>
      <c r="H47" s="24">
        <f t="shared" si="2"/>
        <v>88.31413388088731</v>
      </c>
      <c r="I47" s="41" t="s">
        <v>73</v>
      </c>
      <c r="J47" s="24">
        <v>15</v>
      </c>
    </row>
  </sheetData>
  <sheetProtection/>
  <mergeCells count="21">
    <mergeCell ref="H3:J3"/>
    <mergeCell ref="H26:J26"/>
    <mergeCell ref="A24:J25"/>
    <mergeCell ref="B4:J6"/>
    <mergeCell ref="A7:A8"/>
    <mergeCell ref="B7:B8"/>
    <mergeCell ref="C7:E7"/>
    <mergeCell ref="F7:H7"/>
    <mergeCell ref="I7:J7"/>
    <mergeCell ref="A15:B15"/>
    <mergeCell ref="A18:B18"/>
    <mergeCell ref="A19:B19"/>
    <mergeCell ref="A23:B23"/>
    <mergeCell ref="A40:B40"/>
    <mergeCell ref="A47:B47"/>
    <mergeCell ref="B27:J28"/>
    <mergeCell ref="A29:A30"/>
    <mergeCell ref="C29:E29"/>
    <mergeCell ref="F29:H29"/>
    <mergeCell ref="I29:J29"/>
    <mergeCell ref="A39:B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Sevanh</cp:lastModifiedBy>
  <cp:lastPrinted>2019-10-02T07:20:01Z</cp:lastPrinted>
  <dcterms:created xsi:type="dcterms:W3CDTF">2014-03-13T19:26:25Z</dcterms:created>
  <dcterms:modified xsi:type="dcterms:W3CDTF">2020-03-10T12:31:42Z</dcterms:modified>
  <cp:category/>
  <cp:version/>
  <cp:contentType/>
  <cp:contentStatus/>
</cp:coreProperties>
</file>