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670" activeTab="0"/>
  </bookViews>
  <sheets>
    <sheet name="Sheet1" sheetId="1" r:id="rId1"/>
  </sheets>
  <definedNames>
    <definedName name="_xlnm.Print_Area" localSheetId="0">'Sheet1'!$A$24:$J$44</definedName>
  </definedNames>
  <calcPr fullCalcOnLoad="1"/>
</workbook>
</file>

<file path=xl/sharedStrings.xml><?xml version="1.0" encoding="utf-8"?>
<sst xmlns="http://schemas.openxmlformats.org/spreadsheetml/2006/main" count="103" uniqueCount="88">
  <si>
    <t>Հ/Հ</t>
  </si>
  <si>
    <t>ՊԼԱՆ</t>
  </si>
  <si>
    <t>ՓԱՍՏԱՑԻ</t>
  </si>
  <si>
    <t>ՏՈԿՈՍ</t>
  </si>
  <si>
    <t>Ընդհ. Բնույթի    համայնքային  ծառայությոն.</t>
  </si>
  <si>
    <t>Շրջակա միջավայրի  պաշտպանություն</t>
  </si>
  <si>
    <t>Տնտեսական հարաբերութ.</t>
  </si>
  <si>
    <t>Բնակարան.տնտեսություն</t>
  </si>
  <si>
    <t>1.8ան.</t>
  </si>
  <si>
    <t>Մշակույթի   գծով  ծախսեր</t>
  </si>
  <si>
    <t>Կրթության  գծով ծախսեր</t>
  </si>
  <si>
    <t>Սոց.  պաշտպանութ.</t>
  </si>
  <si>
    <t>Վ/Բ պահ.ֆոնդից հատկ. Ֆ/Բ</t>
  </si>
  <si>
    <t>1.6 ան.</t>
  </si>
  <si>
    <t>ԸՆԴԱՄԵՆՐ  ՎԱՐՉԱԿԱՆ ԲՅՈՒՋԵ</t>
  </si>
  <si>
    <t xml:space="preserve">ԸՆԴԱՄԵՆԸ   ՖՈՆԴ.  ԲՅՈՒՋԵ,   որից </t>
  </si>
  <si>
    <t>1.0ան.</t>
  </si>
  <si>
    <t>Ընդհ. բնույթի համայնքային ծառայություններ</t>
  </si>
  <si>
    <t>Տնտեսական հարաբ. /ճանապ. տնտեսություն/</t>
  </si>
  <si>
    <t>4.2 ան.</t>
  </si>
  <si>
    <t>Անձրևատար ցանցի հիմնանանորոգում</t>
  </si>
  <si>
    <t>Փողոցների լուսավորման  ցանցի կառուցում</t>
  </si>
  <si>
    <t>Բնակարանային   տնտեսություն</t>
  </si>
  <si>
    <t>Այլ ծախսեր</t>
  </si>
  <si>
    <t>ԸՆԴԱՄԵՆԸ  ՀԱՄԱՅՆՔԻ  ԲՅՈՒՋԵ</t>
  </si>
  <si>
    <t>Պետական բյուջեի գծով պարտքեր</t>
  </si>
  <si>
    <t>Կոմունալ ծախսերի գծով պարտքեր</t>
  </si>
  <si>
    <t>Վարչական բյուջեի գծով տարբեր տեսակի պարտքեր</t>
  </si>
  <si>
    <t xml:space="preserve">Նախագծային-հետազոտական  ծախսեր   </t>
  </si>
  <si>
    <t>Պարտքերի տեսակները</t>
  </si>
  <si>
    <t>ԲՅՈՒՋԵՏԱՅԻՆ ՊԱՐՏՔԵՐ՝  ԸՆԴԱՄԵՆԸ,   ՈՐԻՑ</t>
  </si>
  <si>
    <t>Համայնքապետարան</t>
  </si>
  <si>
    <t>Կրթական,  մշակութային կազմակերպություններ</t>
  </si>
  <si>
    <t>2. ՏՆՏԵՍԱԳԻՏԱԿԱՆ ԴԱՍԱԿԱՐԳՄԱՄԲ</t>
  </si>
  <si>
    <t>Աշխատավարձ</t>
  </si>
  <si>
    <t>Մսուր մանկապարտեզներ</t>
  </si>
  <si>
    <t>ՀՈԱԿ-ների գծով պարտքեր</t>
  </si>
  <si>
    <t>Փողոցների փոսային հիմնանորոգման պարտքեր</t>
  </si>
  <si>
    <t>Այլ կարգի  պարտքեր</t>
  </si>
  <si>
    <t>ԸՆԴԱՄԵՆԸ</t>
  </si>
  <si>
    <t>Պարտքերի մնացորդը  01.01. 2019թ. դրությամբ</t>
  </si>
  <si>
    <t>Առաջացել են նոր պարտքեր 2018թ. ընթացքում</t>
  </si>
  <si>
    <t>Պարտքերը 01.01.18թ. դրությամբ</t>
  </si>
  <si>
    <t>1. ԳՈՐԾԱՌՆԱԿԱՆ ԴԱՍԱԿԱՐԳՄԱՄԲ</t>
  </si>
  <si>
    <t>Մարվել են 2018թ. ընթացքում</t>
  </si>
  <si>
    <t>2  0  1 8Թ.</t>
  </si>
  <si>
    <t>2  0  1 7Թ.</t>
  </si>
  <si>
    <t xml:space="preserve">2018Թ.  ՏԱՐՎԱ    ՀԱՄԵՄ. 2017Թ.    ՆԿԱՏՄԱՄԲ </t>
  </si>
  <si>
    <t>ԾԱԽՍԵՐԻ  ԱՆՎԱՆՈՒՄՆԵՐԸ</t>
  </si>
  <si>
    <t>ԵԿԱՄՈՒՏՆԵՐԻ  ԱՆՎԱՆՈՒՄՆԵՐԸ</t>
  </si>
  <si>
    <t>Գույքահարկ համայնքի  տարած.  գտնվող շենք-շինություններից</t>
  </si>
  <si>
    <t>-1927.3</t>
  </si>
  <si>
    <t xml:space="preserve">Գույքահ.  փոխադրամիջոցներից  </t>
  </si>
  <si>
    <t>+2088.4</t>
  </si>
  <si>
    <t>Հողի հարկ</t>
  </si>
  <si>
    <t>-1361.2</t>
  </si>
  <si>
    <t xml:space="preserve">Տեղական  տուրքեր  </t>
  </si>
  <si>
    <t>+968.8</t>
  </si>
  <si>
    <t>Պետական  տուրքեր</t>
  </si>
  <si>
    <t>+1568.1</t>
  </si>
  <si>
    <t>Ընդամենը ոչ հարկային եկամուտներ</t>
  </si>
  <si>
    <t>+18204.0</t>
  </si>
  <si>
    <t>ԸՆԴԱՄԵՆԸ      ՍԵՓԱԿԱՆ ԵԿԱՄՈՒՏՆԵՐ</t>
  </si>
  <si>
    <t>+19540.8</t>
  </si>
  <si>
    <t>ՔԿԱԳ բաժնի պահ. եկամուտներ</t>
  </si>
  <si>
    <t>Պաշտոնական   դրամաշնորհներ</t>
  </si>
  <si>
    <t>+16187.0</t>
  </si>
  <si>
    <t>ԸՆԴԱՄԵՆՐ  ՖՈՆԴ. ԲՅՈՒՋԵ,  ՈՐԻՑ</t>
  </si>
  <si>
    <t>+52612.5</t>
  </si>
  <si>
    <t>Հողի և այլ հիմ.միջոց. օտարում</t>
  </si>
  <si>
    <t>+10233.5</t>
  </si>
  <si>
    <t>ՎԲ  պահուստ. ֆոնդ. հատկաց.ՖԲ</t>
  </si>
  <si>
    <t>+25766.0</t>
  </si>
  <si>
    <t>Կապիտալ սուբվենցիա</t>
  </si>
  <si>
    <t>+37080.0</t>
  </si>
  <si>
    <t>ԸՆԴԱՄԵՆԸ ՀԱՄԱՅՆՔԻ   ԲՅՈՒՋԵ</t>
  </si>
  <si>
    <t>+43033.5</t>
  </si>
  <si>
    <t>8.2</t>
  </si>
  <si>
    <t>2  0  1 8 Թ.</t>
  </si>
  <si>
    <t>2  0  1  7 Թ.</t>
  </si>
  <si>
    <t>2018Թ.   ՏԱՐՎԱ  ՀԱՄԵՄ. 2017Թ. ՏԱՐՎԱ  ՆԿԱՏՄԱՄԲ</t>
  </si>
  <si>
    <t>Հավելված 4
Սևան  համայնքի ավագանու` 
12.03.2019թ. N 12  -Ա որոշման</t>
  </si>
  <si>
    <t>մլն. դրամ</t>
  </si>
  <si>
    <t>Հավելված 2
Սևան  համայնքի ավագանու` 
12.03.2019թ. N 12  -Ա որոշման</t>
  </si>
  <si>
    <t xml:space="preserve"> ՀՀ ԳԵՂԱՐՔՈՒՆԻՔԻ ՄԱՐԶԻ ՍԵՎԱՆ ՀԱՄԱՅՆՔԻ  2018Թ.  ԲՅՈՒՋԵԻ   ՏԱՐԵԿԱՆ  ԵԿԱՄՈՒՏՆԵՐԻ   ԿԱՏԱՐՈՒՄԸ     ԵՎ  ՀԱՄԵՄԱՏԱԿԱՆԸ     2017Թ.   ՏԱՐԵԿԱՆ     ՑՈՒՑԱՆԻՇՆԵՐԻ     ՀԵՏ      /ՀԱԶԱՐ  ԴՐԱՄՆԵՐՈՎ/</t>
  </si>
  <si>
    <t xml:space="preserve"> ՀՀ ԳԵՂԱՐՔՈՒՆԻՔԻ ՄԱՐԶԻ ՍԵՎԱՆ  ՀԱՄԱՅՆՔԻ  2018Թ.   ԲՅՈՒՋԵԻ   ՏԱՐԵԿԱՆ   ԾԱԽՍԵՐԻ   ԿԱՏԱՐՈՒՄԸ   ԵՎ   ՀԱՄԵՄԱՏԱԿԱՆԸ    2017Թ.  ՏԱՐԵԿԱՆ    ՑՈՒՑԱՆԻՇՆԵՐԻ  ՀԵՏ       /ՀԱԶԱՐ ԴՐԱՄՆԵՐՈՎ/</t>
  </si>
  <si>
    <t>ՀՀ ԳԵՂԱՐՔՈՒՆԻՔԻ ՄԱՐԶԻ ՍԵՎԱՆ   ՀԱՄԱՅՆՔՈՒՄ   ԱՌԱՋԱՑԱԾ   ՊԱՐՏՔԵՐԻ  ՇԱՐԺԸ , ԿԱՌՈՒՑՎԱԾՔԸ, ՄԱՐՈՒՄԸ`  2018ԹՎԱԿԱՆ</t>
  </si>
  <si>
    <t>Հավելված 3
Սևան  համայնքի ավագանու` 
12.03.2019թ. N 12  -Ա որոշման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</si>
</sst>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&quot;р.&quot;_-;\-* #,##0.00&quot;р.&quot;_-;_-* &quot;-&quot;??&quot;р.&quot;_-;_-@_-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b/>
      <sz val="10"/>
      <color indexed="8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2" borderId="1" applyNumberFormat="0" applyAlignment="0" applyProtection="0"/>
    <xf numFmtId="0" fontId="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65" fontId="17" fillId="0" borderId="0" xfId="44" applyNumberFormat="1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164" fontId="18" fillId="0" borderId="27" xfId="0" applyNumberFormat="1" applyFont="1" applyBorder="1" applyAlignment="1">
      <alignment horizontal="center" vertical="center" wrapText="1"/>
    </xf>
    <xf numFmtId="164" fontId="18" fillId="0" borderId="28" xfId="0" applyNumberFormat="1" applyFont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wrapText="1"/>
    </xf>
    <xf numFmtId="164" fontId="18" fillId="0" borderId="30" xfId="0" applyNumberFormat="1" applyFont="1" applyBorder="1" applyAlignment="1">
      <alignment horizontal="center" vertical="center" wrapText="1"/>
    </xf>
    <xf numFmtId="164" fontId="17" fillId="0" borderId="31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horizontal="left" vertical="center" wrapText="1"/>
    </xf>
    <xf numFmtId="164" fontId="17" fillId="0" borderId="3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 wrapText="1"/>
    </xf>
    <xf numFmtId="164" fontId="18" fillId="0" borderId="3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/>
    </xf>
    <xf numFmtId="164" fontId="18" fillId="0" borderId="17" xfId="0" applyNumberFormat="1" applyFont="1" applyBorder="1" applyAlignment="1">
      <alignment vertical="center"/>
    </xf>
    <xf numFmtId="164" fontId="18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1" fillId="0" borderId="0" xfId="0" applyFont="1" applyAlignment="1">
      <alignment/>
    </xf>
    <xf numFmtId="0" fontId="22" fillId="0" borderId="1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7" fillId="0" borderId="0" xfId="44" applyNumberFormat="1" applyFont="1" applyBorder="1" applyAlignment="1">
      <alignment horizontal="center" wrapText="1"/>
    </xf>
    <xf numFmtId="165" fontId="17" fillId="0" borderId="0" xfId="44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4">
      <selection activeCell="A24" sqref="A24:J44"/>
    </sheetView>
  </sheetViews>
  <sheetFormatPr defaultColWidth="9.140625" defaultRowHeight="15"/>
  <cols>
    <col min="1" max="1" width="4.7109375" style="55" customWidth="1"/>
    <col min="2" max="2" width="30.7109375" style="7" customWidth="1"/>
    <col min="3" max="3" width="10.7109375" style="7" customWidth="1"/>
    <col min="4" max="4" width="11.00390625" style="7" bestFit="1" customWidth="1"/>
    <col min="5" max="5" width="14.00390625" style="7" bestFit="1" customWidth="1"/>
    <col min="6" max="6" width="13.421875" style="7" bestFit="1" customWidth="1"/>
    <col min="7" max="7" width="10.57421875" style="7" bestFit="1" customWidth="1"/>
    <col min="8" max="8" width="8.8515625" style="7" customWidth="1"/>
    <col min="9" max="9" width="10.57421875" style="7" bestFit="1" customWidth="1"/>
    <col min="10" max="10" width="7.421875" style="7" bestFit="1" customWidth="1"/>
    <col min="11" max="12" width="6.8515625" style="7" customWidth="1"/>
    <col min="13" max="13" width="6.28125" style="7" customWidth="1"/>
    <col min="14" max="14" width="6.7109375" style="7" customWidth="1"/>
    <col min="15" max="15" width="6.8515625" style="7" customWidth="1"/>
    <col min="16" max="16" width="7.00390625" style="7" customWidth="1"/>
    <col min="17" max="17" width="6.28125" style="7" customWidth="1"/>
    <col min="18" max="18" width="7.00390625" style="7" customWidth="1"/>
    <col min="19" max="19" width="6.7109375" style="7" customWidth="1"/>
    <col min="20" max="20" width="5.8515625" style="7" customWidth="1"/>
    <col min="21" max="21" width="8.28125" style="7" customWidth="1"/>
    <col min="22" max="22" width="6.8515625" style="7" customWidth="1"/>
    <col min="23" max="23" width="8.00390625" style="7" customWidth="1"/>
    <col min="24" max="24" width="7.28125" style="7" customWidth="1"/>
    <col min="25" max="25" width="5.57421875" style="7" customWidth="1"/>
    <col min="26" max="26" width="7.8515625" style="7" customWidth="1"/>
    <col min="27" max="28" width="6.8515625" style="7" customWidth="1"/>
    <col min="29" max="29" width="8.140625" style="7" customWidth="1"/>
    <col min="30" max="30" width="8.57421875" style="7" customWidth="1"/>
    <col min="31" max="31" width="4.8515625" style="7" customWidth="1"/>
    <col min="32" max="32" width="6.7109375" style="7" customWidth="1"/>
    <col min="33" max="33" width="6.421875" style="7" customWidth="1"/>
    <col min="34" max="34" width="5.28125" style="7" customWidth="1"/>
    <col min="35" max="35" width="7.140625" style="7" customWidth="1"/>
    <col min="36" max="36" width="7.00390625" style="7" customWidth="1"/>
    <col min="37" max="16384" width="9.00390625" style="7" customWidth="1"/>
  </cols>
  <sheetData>
    <row r="1" spans="1:10" s="1" customFormat="1" ht="58.5" customHeight="1">
      <c r="A1" s="2"/>
      <c r="B1" s="3"/>
      <c r="C1" s="3"/>
      <c r="D1" s="3"/>
      <c r="E1" s="3"/>
      <c r="F1" s="82" t="s">
        <v>83</v>
      </c>
      <c r="G1" s="82"/>
      <c r="H1" s="82"/>
      <c r="I1" s="82"/>
      <c r="J1" s="82"/>
    </row>
    <row r="2" spans="1:11" ht="16.5">
      <c r="A2" s="4"/>
      <c r="B2" s="5"/>
      <c r="C2" s="5"/>
      <c r="D2" s="5"/>
      <c r="E2" s="5"/>
      <c r="F2" s="5"/>
      <c r="G2" s="5"/>
      <c r="H2" s="5"/>
      <c r="I2" s="5"/>
      <c r="J2" s="6"/>
      <c r="K2" s="1"/>
    </row>
    <row r="3" spans="1:11" ht="16.5">
      <c r="A3" s="4"/>
      <c r="B3" s="85" t="s">
        <v>84</v>
      </c>
      <c r="C3" s="85"/>
      <c r="D3" s="85"/>
      <c r="E3" s="85"/>
      <c r="F3" s="85"/>
      <c r="G3" s="85"/>
      <c r="H3" s="85"/>
      <c r="I3" s="85"/>
      <c r="J3" s="86"/>
      <c r="K3" s="1"/>
    </row>
    <row r="4" spans="1:11" ht="16.5">
      <c r="A4" s="4"/>
      <c r="B4" s="85"/>
      <c r="C4" s="85"/>
      <c r="D4" s="85"/>
      <c r="E4" s="85"/>
      <c r="F4" s="85"/>
      <c r="G4" s="85"/>
      <c r="H4" s="85"/>
      <c r="I4" s="85"/>
      <c r="J4" s="86"/>
      <c r="K4" s="1"/>
    </row>
    <row r="5" spans="1:11" ht="17.25" thickBot="1">
      <c r="A5" s="9"/>
      <c r="B5" s="8"/>
      <c r="C5" s="8"/>
      <c r="D5" s="8"/>
      <c r="E5" s="8"/>
      <c r="F5" s="8"/>
      <c r="G5" s="8"/>
      <c r="H5" s="8"/>
      <c r="I5" s="8"/>
      <c r="J5" s="8"/>
      <c r="K5" s="1"/>
    </row>
    <row r="6" spans="1:10" ht="72" customHeight="1" thickBot="1">
      <c r="A6" s="87" t="s">
        <v>0</v>
      </c>
      <c r="B6" s="89" t="s">
        <v>49</v>
      </c>
      <c r="C6" s="91" t="s">
        <v>78</v>
      </c>
      <c r="D6" s="92"/>
      <c r="E6" s="93"/>
      <c r="F6" s="91" t="s">
        <v>79</v>
      </c>
      <c r="G6" s="92"/>
      <c r="H6" s="93"/>
      <c r="I6" s="94" t="s">
        <v>80</v>
      </c>
      <c r="J6" s="95"/>
    </row>
    <row r="7" spans="1:10" ht="17.25" thickBot="1">
      <c r="A7" s="88"/>
      <c r="B7" s="90"/>
      <c r="C7" s="11" t="s">
        <v>1</v>
      </c>
      <c r="D7" s="12" t="s">
        <v>2</v>
      </c>
      <c r="E7" s="12" t="s">
        <v>3</v>
      </c>
      <c r="F7" s="12" t="s">
        <v>1</v>
      </c>
      <c r="G7" s="12" t="s">
        <v>2</v>
      </c>
      <c r="H7" s="12" t="s">
        <v>3</v>
      </c>
      <c r="I7" s="12" t="s">
        <v>2</v>
      </c>
      <c r="J7" s="13" t="s">
        <v>3</v>
      </c>
    </row>
    <row r="8" spans="1:10" ht="33">
      <c r="A8" s="14">
        <v>1</v>
      </c>
      <c r="B8" s="15" t="s">
        <v>50</v>
      </c>
      <c r="C8" s="16">
        <v>27100</v>
      </c>
      <c r="D8" s="16">
        <v>26246</v>
      </c>
      <c r="E8" s="16">
        <f>D8/C8%</f>
        <v>96.84870848708488</v>
      </c>
      <c r="F8" s="16">
        <v>23400</v>
      </c>
      <c r="G8" s="16">
        <v>28173.3</v>
      </c>
      <c r="H8" s="16">
        <f aca="true" t="shared" si="0" ref="H8:H17">G8/F8%</f>
        <v>120.39871794871794</v>
      </c>
      <c r="I8" s="17" t="s">
        <v>51</v>
      </c>
      <c r="J8" s="16">
        <v>6.8</v>
      </c>
    </row>
    <row r="9" spans="1:10" ht="16.5">
      <c r="A9" s="18">
        <v>2</v>
      </c>
      <c r="B9" s="15" t="s">
        <v>52</v>
      </c>
      <c r="C9" s="19">
        <v>72200</v>
      </c>
      <c r="D9" s="19">
        <v>68004</v>
      </c>
      <c r="E9" s="16">
        <f aca="true" t="shared" si="1" ref="E9:E21">D9/C9%</f>
        <v>94.18836565096953</v>
      </c>
      <c r="F9" s="19">
        <v>57000</v>
      </c>
      <c r="G9" s="19">
        <v>65915.6</v>
      </c>
      <c r="H9" s="19">
        <f t="shared" si="0"/>
        <v>115.64140350877194</v>
      </c>
      <c r="I9" s="17" t="s">
        <v>53</v>
      </c>
      <c r="J9" s="19">
        <v>3.2</v>
      </c>
    </row>
    <row r="10" spans="1:10" ht="16.5">
      <c r="A10" s="18">
        <v>3</v>
      </c>
      <c r="B10" s="20" t="s">
        <v>54</v>
      </c>
      <c r="C10" s="19">
        <v>10600</v>
      </c>
      <c r="D10" s="19">
        <v>6689</v>
      </c>
      <c r="E10" s="16">
        <f t="shared" si="1"/>
        <v>63.10377358490566</v>
      </c>
      <c r="F10" s="19">
        <v>9100</v>
      </c>
      <c r="G10" s="19">
        <v>8050.2</v>
      </c>
      <c r="H10" s="16">
        <f t="shared" si="0"/>
        <v>88.46373626373627</v>
      </c>
      <c r="I10" s="17" t="s">
        <v>55</v>
      </c>
      <c r="J10" s="19">
        <v>16.9</v>
      </c>
    </row>
    <row r="11" spans="1:10" ht="16.5">
      <c r="A11" s="18">
        <v>4</v>
      </c>
      <c r="B11" s="20" t="s">
        <v>56</v>
      </c>
      <c r="C11" s="19">
        <v>9000</v>
      </c>
      <c r="D11" s="19">
        <v>8588.2</v>
      </c>
      <c r="E11" s="16">
        <f t="shared" si="1"/>
        <v>95.42444444444445</v>
      </c>
      <c r="F11" s="19">
        <v>9000</v>
      </c>
      <c r="G11" s="19">
        <v>7619.4</v>
      </c>
      <c r="H11" s="16">
        <f t="shared" si="0"/>
        <v>84.66</v>
      </c>
      <c r="I11" s="17" t="s">
        <v>57</v>
      </c>
      <c r="J11" s="19">
        <v>12</v>
      </c>
    </row>
    <row r="12" spans="1:10" ht="16.5">
      <c r="A12" s="18">
        <v>5</v>
      </c>
      <c r="B12" s="20" t="s">
        <v>58</v>
      </c>
      <c r="C12" s="19">
        <v>5000</v>
      </c>
      <c r="D12" s="19">
        <v>7148</v>
      </c>
      <c r="E12" s="16">
        <f t="shared" si="1"/>
        <v>142.96</v>
      </c>
      <c r="F12" s="19">
        <v>5000</v>
      </c>
      <c r="G12" s="19">
        <v>5579.9</v>
      </c>
      <c r="H12" s="16">
        <f t="shared" si="0"/>
        <v>111.598</v>
      </c>
      <c r="I12" s="17" t="s">
        <v>59</v>
      </c>
      <c r="J12" s="19">
        <v>28.1</v>
      </c>
    </row>
    <row r="13" spans="1:10" ht="33.75" thickBot="1">
      <c r="A13" s="21">
        <v>6</v>
      </c>
      <c r="B13" s="22" t="s">
        <v>60</v>
      </c>
      <c r="C13" s="23">
        <v>48676</v>
      </c>
      <c r="D13" s="23">
        <v>62338.9</v>
      </c>
      <c r="E13" s="24">
        <f t="shared" si="1"/>
        <v>128.06906894568166</v>
      </c>
      <c r="F13" s="23">
        <v>38641.9</v>
      </c>
      <c r="G13" s="23">
        <v>44134.9</v>
      </c>
      <c r="H13" s="24">
        <f t="shared" si="0"/>
        <v>114.21513952471281</v>
      </c>
      <c r="I13" s="25" t="s">
        <v>61</v>
      </c>
      <c r="J13" s="23">
        <v>41.2</v>
      </c>
    </row>
    <row r="14" spans="1:10" ht="33.75" thickBot="1">
      <c r="A14" s="26">
        <v>7</v>
      </c>
      <c r="B14" s="27" t="s">
        <v>62</v>
      </c>
      <c r="C14" s="28">
        <f>C8+C9+C10+C11+C12+C13</f>
        <v>172576</v>
      </c>
      <c r="D14" s="28">
        <f>D8+D9+D10+D11+D12+D13</f>
        <v>179014.1</v>
      </c>
      <c r="E14" s="28">
        <f t="shared" si="1"/>
        <v>103.73058826256259</v>
      </c>
      <c r="F14" s="28">
        <f>F8+F9+F10+F11+F12+F13</f>
        <v>142141.9</v>
      </c>
      <c r="G14" s="28">
        <f>G8+G9+G10+G11+G12+G13</f>
        <v>159473.3</v>
      </c>
      <c r="H14" s="28">
        <f t="shared" si="0"/>
        <v>112.19302682741683</v>
      </c>
      <c r="I14" s="29" t="s">
        <v>63</v>
      </c>
      <c r="J14" s="30">
        <v>12.3</v>
      </c>
    </row>
    <row r="15" spans="1:10" ht="17.25" thickBot="1">
      <c r="A15" s="14">
        <v>8</v>
      </c>
      <c r="B15" s="31" t="s">
        <v>64</v>
      </c>
      <c r="C15" s="24">
        <v>5550</v>
      </c>
      <c r="D15" s="16">
        <v>5546.8</v>
      </c>
      <c r="E15" s="16">
        <f t="shared" si="1"/>
        <v>99.94234234234234</v>
      </c>
      <c r="F15" s="16">
        <v>5548.9</v>
      </c>
      <c r="G15" s="16">
        <v>5548.9</v>
      </c>
      <c r="H15" s="24">
        <f t="shared" si="0"/>
        <v>100</v>
      </c>
      <c r="I15" s="32">
        <v>-2.1</v>
      </c>
      <c r="J15" s="16">
        <v>0.1</v>
      </c>
    </row>
    <row r="16" spans="1:10" ht="17.25" thickBot="1">
      <c r="A16" s="33">
        <v>9</v>
      </c>
      <c r="B16" s="34" t="s">
        <v>65</v>
      </c>
      <c r="C16" s="35">
        <v>337673.6</v>
      </c>
      <c r="D16" s="36">
        <v>337673.6</v>
      </c>
      <c r="E16" s="23">
        <f t="shared" si="1"/>
        <v>100</v>
      </c>
      <c r="F16" s="19">
        <v>341025.3</v>
      </c>
      <c r="G16" s="37">
        <v>341025.3</v>
      </c>
      <c r="H16" s="38">
        <f t="shared" si="0"/>
        <v>100</v>
      </c>
      <c r="I16" s="39">
        <v>-3351.7</v>
      </c>
      <c r="J16" s="19">
        <v>0.98</v>
      </c>
    </row>
    <row r="17" spans="1:10" ht="33.75" thickBot="1">
      <c r="A17" s="26">
        <v>11</v>
      </c>
      <c r="B17" s="40" t="s">
        <v>14</v>
      </c>
      <c r="C17" s="28">
        <f>C14+C15+C16</f>
        <v>515799.6</v>
      </c>
      <c r="D17" s="41">
        <f>D14+D15+D16</f>
        <v>522234.5</v>
      </c>
      <c r="E17" s="38">
        <f t="shared" si="1"/>
        <v>101.2475581601847</v>
      </c>
      <c r="F17" s="42">
        <f>F14+F15+F16</f>
        <v>488716.1</v>
      </c>
      <c r="G17" s="42">
        <f>G14+G15+G16</f>
        <v>506047.5</v>
      </c>
      <c r="H17" s="38">
        <f t="shared" si="0"/>
        <v>103.54631247057341</v>
      </c>
      <c r="I17" s="29" t="s">
        <v>66</v>
      </c>
      <c r="J17" s="43">
        <v>3.2</v>
      </c>
    </row>
    <row r="18" spans="1:10" ht="33">
      <c r="A18" s="10">
        <v>12</v>
      </c>
      <c r="B18" s="44" t="s">
        <v>67</v>
      </c>
      <c r="C18" s="45">
        <f>C19+C20+C21</f>
        <v>182480</v>
      </c>
      <c r="D18" s="45">
        <f>D19+D20+D21</f>
        <v>108605.9</v>
      </c>
      <c r="E18" s="46">
        <f t="shared" si="1"/>
        <v>59.51660455940377</v>
      </c>
      <c r="F18" s="45">
        <f>F19+F20+F21</f>
        <v>144000</v>
      </c>
      <c r="G18" s="45">
        <f>G19+G20+G21</f>
        <v>55993.4</v>
      </c>
      <c r="H18" s="45">
        <f>G18/F18%</f>
        <v>38.88430555555556</v>
      </c>
      <c r="I18" s="47" t="s">
        <v>68</v>
      </c>
      <c r="J18" s="48">
        <v>94</v>
      </c>
    </row>
    <row r="19" spans="1:10" ht="16.5">
      <c r="A19" s="18">
        <v>13</v>
      </c>
      <c r="B19" s="20" t="s">
        <v>69</v>
      </c>
      <c r="C19" s="19">
        <v>89190</v>
      </c>
      <c r="D19" s="19">
        <v>15315.9</v>
      </c>
      <c r="E19" s="19">
        <f t="shared" si="1"/>
        <v>17.17221661621258</v>
      </c>
      <c r="F19" s="19">
        <v>104000</v>
      </c>
      <c r="G19" s="19">
        <v>25549.4</v>
      </c>
      <c r="H19" s="49">
        <f>G19/F19%</f>
        <v>24.56673076923077</v>
      </c>
      <c r="I19" s="50" t="s">
        <v>70</v>
      </c>
      <c r="J19" s="19">
        <v>40</v>
      </c>
    </row>
    <row r="20" spans="1:10" ht="33">
      <c r="A20" s="18">
        <v>14</v>
      </c>
      <c r="B20" s="20" t="s">
        <v>71</v>
      </c>
      <c r="C20" s="19">
        <v>56210</v>
      </c>
      <c r="D20" s="19">
        <v>56210</v>
      </c>
      <c r="E20" s="19">
        <f t="shared" si="1"/>
        <v>100</v>
      </c>
      <c r="F20" s="19">
        <v>40000</v>
      </c>
      <c r="G20" s="19">
        <v>30444</v>
      </c>
      <c r="H20" s="49">
        <f>G20/F20%</f>
        <v>76.11</v>
      </c>
      <c r="I20" s="50" t="s">
        <v>72</v>
      </c>
      <c r="J20" s="19">
        <v>84.6</v>
      </c>
    </row>
    <row r="21" spans="1:10" ht="17.25" thickBot="1">
      <c r="A21" s="21">
        <v>15</v>
      </c>
      <c r="B21" s="22" t="s">
        <v>73</v>
      </c>
      <c r="C21" s="23">
        <v>37080</v>
      </c>
      <c r="D21" s="23">
        <v>37080</v>
      </c>
      <c r="E21" s="23">
        <f t="shared" si="1"/>
        <v>100</v>
      </c>
      <c r="F21" s="23">
        <v>0</v>
      </c>
      <c r="G21" s="23">
        <v>0</v>
      </c>
      <c r="H21" s="51"/>
      <c r="I21" s="52" t="s">
        <v>74</v>
      </c>
      <c r="J21" s="23"/>
    </row>
    <row r="22" spans="1:10" ht="33.75" thickBot="1">
      <c r="A22" s="53"/>
      <c r="B22" s="27" t="s">
        <v>75</v>
      </c>
      <c r="C22" s="28">
        <f>C17+C18-C20</f>
        <v>642069.6</v>
      </c>
      <c r="D22" s="28">
        <f>D17+D18-D20</f>
        <v>574630.4</v>
      </c>
      <c r="E22" s="38">
        <f>D22/C22%</f>
        <v>89.49659040079145</v>
      </c>
      <c r="F22" s="28">
        <f>F17+F18-F20</f>
        <v>592716.1</v>
      </c>
      <c r="G22" s="28">
        <f>G17+G18-G20</f>
        <v>531596.9</v>
      </c>
      <c r="H22" s="38">
        <f>G22/F22%</f>
        <v>89.68828415492679</v>
      </c>
      <c r="I22" s="29" t="s">
        <v>76</v>
      </c>
      <c r="J22" s="54" t="s">
        <v>77</v>
      </c>
    </row>
    <row r="24" spans="7:10" ht="55.5" customHeight="1">
      <c r="G24" s="82" t="s">
        <v>87</v>
      </c>
      <c r="H24" s="82"/>
      <c r="I24" s="82"/>
      <c r="J24" s="82"/>
    </row>
    <row r="25" spans="1:10" ht="42.75" customHeight="1" thickBot="1">
      <c r="A25" s="83" t="s">
        <v>85</v>
      </c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52.5" customHeight="1" thickBot="1">
      <c r="A26" s="96" t="s">
        <v>0</v>
      </c>
      <c r="B26" s="56" t="s">
        <v>48</v>
      </c>
      <c r="C26" s="98" t="s">
        <v>45</v>
      </c>
      <c r="D26" s="99"/>
      <c r="E26" s="100"/>
      <c r="F26" s="98" t="s">
        <v>46</v>
      </c>
      <c r="G26" s="99"/>
      <c r="H26" s="100"/>
      <c r="I26" s="101" t="s">
        <v>47</v>
      </c>
      <c r="J26" s="102"/>
    </row>
    <row r="27" spans="1:10" s="59" customFormat="1" ht="17.25" thickBot="1">
      <c r="A27" s="97"/>
      <c r="B27" s="57"/>
      <c r="C27" s="58" t="s">
        <v>1</v>
      </c>
      <c r="D27" s="57" t="s">
        <v>2</v>
      </c>
      <c r="E27" s="57" t="s">
        <v>3</v>
      </c>
      <c r="F27" s="57" t="s">
        <v>1</v>
      </c>
      <c r="G27" s="57" t="s">
        <v>2</v>
      </c>
      <c r="H27" s="57" t="s">
        <v>3</v>
      </c>
      <c r="I27" s="57" t="s">
        <v>2</v>
      </c>
      <c r="J27" s="57" t="s">
        <v>3</v>
      </c>
    </row>
    <row r="28" spans="1:10" ht="33">
      <c r="A28" s="60">
        <v>1</v>
      </c>
      <c r="B28" s="61" t="s">
        <v>4</v>
      </c>
      <c r="C28" s="62">
        <v>100356.4</v>
      </c>
      <c r="D28" s="62">
        <v>98774.6</v>
      </c>
      <c r="E28" s="62">
        <f>D28/C28%</f>
        <v>98.42381751437877</v>
      </c>
      <c r="F28" s="62">
        <v>106021.9</v>
      </c>
      <c r="G28" s="62">
        <v>100584.6</v>
      </c>
      <c r="H28" s="62">
        <f>G28/F28*100</f>
        <v>94.8715312591078</v>
      </c>
      <c r="I28" s="62">
        <f>D28-G28</f>
        <v>-1810</v>
      </c>
      <c r="J28" s="62">
        <v>1.8</v>
      </c>
    </row>
    <row r="29" spans="1:10" ht="33">
      <c r="A29" s="63">
        <v>2</v>
      </c>
      <c r="B29" s="61" t="s">
        <v>5</v>
      </c>
      <c r="C29" s="19">
        <v>102500</v>
      </c>
      <c r="D29" s="19">
        <v>102349.5</v>
      </c>
      <c r="E29" s="62">
        <f aca="true" t="shared" si="2" ref="E29:E36">D29/C29%</f>
        <v>99.85317073170732</v>
      </c>
      <c r="F29" s="19">
        <v>77300</v>
      </c>
      <c r="G29" s="62">
        <v>77292</v>
      </c>
      <c r="H29" s="62">
        <f aca="true" t="shared" si="3" ref="H29:H44">G29/F29*100</f>
        <v>99.98965071151358</v>
      </c>
      <c r="I29" s="62">
        <f aca="true" t="shared" si="4" ref="I29:I44">D29-G29</f>
        <v>25057.5</v>
      </c>
      <c r="J29" s="24">
        <v>26</v>
      </c>
    </row>
    <row r="30" spans="1:10" ht="16.5">
      <c r="A30" s="63">
        <v>3</v>
      </c>
      <c r="B30" s="61" t="s">
        <v>6</v>
      </c>
      <c r="C30" s="19">
        <v>3000</v>
      </c>
      <c r="D30" s="19">
        <v>2891</v>
      </c>
      <c r="E30" s="62">
        <f t="shared" si="2"/>
        <v>96.36666666666666</v>
      </c>
      <c r="F30" s="19">
        <v>1972</v>
      </c>
      <c r="G30" s="62">
        <v>1918</v>
      </c>
      <c r="H30" s="62">
        <f t="shared" si="3"/>
        <v>97.26166328600405</v>
      </c>
      <c r="I30" s="62">
        <f t="shared" si="4"/>
        <v>973</v>
      </c>
      <c r="J30" s="19">
        <v>99.1</v>
      </c>
    </row>
    <row r="31" spans="1:10" ht="16.5">
      <c r="A31" s="63">
        <v>4</v>
      </c>
      <c r="B31" s="61" t="s">
        <v>7</v>
      </c>
      <c r="C31" s="19">
        <v>7620</v>
      </c>
      <c r="D31" s="19">
        <v>7596.1</v>
      </c>
      <c r="E31" s="62">
        <f t="shared" si="2"/>
        <v>99.68635170603675</v>
      </c>
      <c r="F31" s="19">
        <v>2026.6</v>
      </c>
      <c r="G31" s="62">
        <v>2000</v>
      </c>
      <c r="H31" s="62">
        <f t="shared" si="3"/>
        <v>98.68745682423764</v>
      </c>
      <c r="I31" s="62">
        <f t="shared" si="4"/>
        <v>5596.1</v>
      </c>
      <c r="J31" s="62" t="s">
        <v>8</v>
      </c>
    </row>
    <row r="32" spans="1:10" ht="16.5">
      <c r="A32" s="63">
        <v>3</v>
      </c>
      <c r="B32" s="20" t="s">
        <v>9</v>
      </c>
      <c r="C32" s="19">
        <v>27755</v>
      </c>
      <c r="D32" s="19">
        <v>27535</v>
      </c>
      <c r="E32" s="62">
        <f t="shared" si="2"/>
        <v>99.20735002702216</v>
      </c>
      <c r="F32" s="19">
        <v>31500</v>
      </c>
      <c r="G32" s="62">
        <v>23626.4</v>
      </c>
      <c r="H32" s="62">
        <f t="shared" si="3"/>
        <v>75.00444444444445</v>
      </c>
      <c r="I32" s="62">
        <f>D32-G32</f>
        <v>3908.5999999999985</v>
      </c>
      <c r="J32" s="62">
        <v>28</v>
      </c>
    </row>
    <row r="33" spans="1:10" ht="16.5">
      <c r="A33" s="63">
        <v>4</v>
      </c>
      <c r="B33" s="20" t="s">
        <v>10</v>
      </c>
      <c r="C33" s="19">
        <v>216150</v>
      </c>
      <c r="D33" s="19">
        <v>216128.2</v>
      </c>
      <c r="E33" s="62">
        <f t="shared" si="2"/>
        <v>99.98991441128847</v>
      </c>
      <c r="F33" s="19">
        <v>221200</v>
      </c>
      <c r="G33" s="62">
        <v>202953</v>
      </c>
      <c r="H33" s="62">
        <f t="shared" si="3"/>
        <v>91.750904159132</v>
      </c>
      <c r="I33" s="62">
        <f t="shared" si="4"/>
        <v>13175.200000000012</v>
      </c>
      <c r="J33" s="62">
        <v>11.5</v>
      </c>
    </row>
    <row r="34" spans="1:10" ht="16.5">
      <c r="A34" s="63">
        <v>5</v>
      </c>
      <c r="B34" s="20" t="s">
        <v>11</v>
      </c>
      <c r="C34" s="19">
        <v>10400</v>
      </c>
      <c r="D34" s="19">
        <v>10395</v>
      </c>
      <c r="E34" s="62">
        <f t="shared" si="2"/>
        <v>99.95192307692308</v>
      </c>
      <c r="F34" s="19">
        <v>12000</v>
      </c>
      <c r="G34" s="62">
        <v>12000</v>
      </c>
      <c r="H34" s="62">
        <f t="shared" si="3"/>
        <v>100</v>
      </c>
      <c r="I34" s="62">
        <f t="shared" si="4"/>
        <v>-1605</v>
      </c>
      <c r="J34" s="62">
        <v>26.9</v>
      </c>
    </row>
    <row r="35" spans="1:10" ht="16.5">
      <c r="A35" s="63">
        <v>6</v>
      </c>
      <c r="B35" s="20" t="s">
        <v>12</v>
      </c>
      <c r="C35" s="19">
        <v>56210</v>
      </c>
      <c r="D35" s="19">
        <v>56210</v>
      </c>
      <c r="E35" s="62">
        <f t="shared" si="2"/>
        <v>100</v>
      </c>
      <c r="F35" s="19">
        <v>40000</v>
      </c>
      <c r="G35" s="62">
        <v>30444</v>
      </c>
      <c r="H35" s="62">
        <f t="shared" si="3"/>
        <v>76.11</v>
      </c>
      <c r="I35" s="62">
        <f t="shared" si="4"/>
        <v>25766</v>
      </c>
      <c r="J35" s="62" t="s">
        <v>13</v>
      </c>
    </row>
    <row r="36" spans="1:10" ht="16.5">
      <c r="A36" s="64"/>
      <c r="B36" s="81" t="s">
        <v>14</v>
      </c>
      <c r="C36" s="49">
        <f>SUM(C28:C35)</f>
        <v>523991.4</v>
      </c>
      <c r="D36" s="49">
        <f>SUM(D28:D35)</f>
        <v>521879.4</v>
      </c>
      <c r="E36" s="66">
        <f t="shared" si="2"/>
        <v>99.59693994977779</v>
      </c>
      <c r="F36" s="49">
        <f>SUM(F28:F35)</f>
        <v>492020.5</v>
      </c>
      <c r="G36" s="66">
        <f>SUM(G28:G35)</f>
        <v>450818</v>
      </c>
      <c r="H36" s="66">
        <f t="shared" si="3"/>
        <v>91.6258570527041</v>
      </c>
      <c r="I36" s="66">
        <f t="shared" si="4"/>
        <v>71061.40000000002</v>
      </c>
      <c r="J36" s="66">
        <f>I36/G36*100</f>
        <v>15.76276901099779</v>
      </c>
    </row>
    <row r="37" spans="1:10" ht="28.5">
      <c r="A37" s="63"/>
      <c r="B37" s="81" t="s">
        <v>15</v>
      </c>
      <c r="C37" s="49">
        <f>C38+C39+C40+C41+C42+C43</f>
        <v>182480.2</v>
      </c>
      <c r="D37" s="49">
        <f>D38+D39+D40+D41+D42+D43</f>
        <v>108603.5</v>
      </c>
      <c r="E37" s="66">
        <f aca="true" t="shared" si="5" ref="E37:E44">D37*100/C37</f>
        <v>59.51522411746589</v>
      </c>
      <c r="F37" s="49">
        <f>F38+F39+F40+F41+F42+F43-F35</f>
        <v>105312.1</v>
      </c>
      <c r="G37" s="66">
        <v>53031</v>
      </c>
      <c r="H37" s="66">
        <f t="shared" si="3"/>
        <v>50.35603696061516</v>
      </c>
      <c r="I37" s="66">
        <f t="shared" si="4"/>
        <v>55572.5</v>
      </c>
      <c r="J37" s="66" t="s">
        <v>16</v>
      </c>
    </row>
    <row r="38" spans="1:10" ht="33">
      <c r="A38" s="63">
        <v>1</v>
      </c>
      <c r="B38" s="61" t="s">
        <v>17</v>
      </c>
      <c r="C38" s="19">
        <v>16224.2</v>
      </c>
      <c r="D38" s="19">
        <v>725</v>
      </c>
      <c r="E38" s="62">
        <f t="shared" si="5"/>
        <v>4.468633276217009</v>
      </c>
      <c r="F38" s="19">
        <v>4178.1</v>
      </c>
      <c r="G38" s="62">
        <v>232.1</v>
      </c>
      <c r="H38" s="62">
        <f t="shared" si="3"/>
        <v>5.555156650151982</v>
      </c>
      <c r="I38" s="62">
        <f t="shared" si="4"/>
        <v>492.9</v>
      </c>
      <c r="J38" s="62">
        <v>1.7</v>
      </c>
    </row>
    <row r="39" spans="1:10" ht="33">
      <c r="A39" s="63">
        <v>2</v>
      </c>
      <c r="B39" s="20" t="s">
        <v>18</v>
      </c>
      <c r="C39" s="19">
        <v>143996</v>
      </c>
      <c r="D39" s="19">
        <v>101764.8</v>
      </c>
      <c r="E39" s="62">
        <f t="shared" si="5"/>
        <v>70.6719631100864</v>
      </c>
      <c r="F39" s="19">
        <v>130694</v>
      </c>
      <c r="G39" s="62">
        <v>47356.9</v>
      </c>
      <c r="H39" s="62">
        <f t="shared" si="3"/>
        <v>36.23494575114389</v>
      </c>
      <c r="I39" s="62">
        <f t="shared" si="4"/>
        <v>54407.9</v>
      </c>
      <c r="J39" s="62" t="s">
        <v>19</v>
      </c>
    </row>
    <row r="40" spans="1:10" ht="33">
      <c r="A40" s="63">
        <v>3</v>
      </c>
      <c r="B40" s="20" t="s">
        <v>20</v>
      </c>
      <c r="C40" s="19"/>
      <c r="D40" s="19"/>
      <c r="E40" s="62"/>
      <c r="F40" s="19"/>
      <c r="G40" s="62"/>
      <c r="H40" s="62"/>
      <c r="I40" s="62"/>
      <c r="J40" s="62"/>
    </row>
    <row r="41" spans="1:10" ht="33">
      <c r="A41" s="63">
        <v>4</v>
      </c>
      <c r="B41" s="20" t="s">
        <v>21</v>
      </c>
      <c r="C41" s="19">
        <v>9060</v>
      </c>
      <c r="D41" s="19">
        <v>5913.7</v>
      </c>
      <c r="E41" s="62">
        <f t="shared" si="5"/>
        <v>65.27262693156733</v>
      </c>
      <c r="F41" s="19">
        <v>6000</v>
      </c>
      <c r="G41" s="62">
        <v>4202</v>
      </c>
      <c r="H41" s="62">
        <f t="shared" si="3"/>
        <v>70.03333333333333</v>
      </c>
      <c r="I41" s="62">
        <f t="shared" si="4"/>
        <v>1711.6999999999998</v>
      </c>
      <c r="J41" s="62">
        <v>40.7</v>
      </c>
    </row>
    <row r="42" spans="1:10" ht="16.5">
      <c r="A42" s="63">
        <v>5</v>
      </c>
      <c r="B42" s="20" t="s">
        <v>22</v>
      </c>
      <c r="C42" s="19">
        <v>11000</v>
      </c>
      <c r="D42" s="19">
        <v>0</v>
      </c>
      <c r="E42" s="62">
        <f t="shared" si="5"/>
        <v>0</v>
      </c>
      <c r="F42" s="19">
        <v>3000</v>
      </c>
      <c r="G42" s="62">
        <v>0</v>
      </c>
      <c r="H42" s="62">
        <f t="shared" si="3"/>
        <v>0</v>
      </c>
      <c r="I42" s="62">
        <f t="shared" si="4"/>
        <v>0</v>
      </c>
      <c r="J42" s="62"/>
    </row>
    <row r="43" spans="1:10" ht="16.5">
      <c r="A43" s="64">
        <v>6</v>
      </c>
      <c r="B43" s="61" t="s">
        <v>23</v>
      </c>
      <c r="C43" s="19">
        <v>2200</v>
      </c>
      <c r="D43" s="19">
        <v>200</v>
      </c>
      <c r="E43" s="62">
        <f t="shared" si="5"/>
        <v>9.090909090909092</v>
      </c>
      <c r="F43" s="19">
        <v>1440</v>
      </c>
      <c r="G43" s="62">
        <v>1440</v>
      </c>
      <c r="H43" s="62">
        <f t="shared" si="3"/>
        <v>100</v>
      </c>
      <c r="I43" s="62">
        <f t="shared" si="4"/>
        <v>-1240</v>
      </c>
      <c r="J43" s="62">
        <v>55.6</v>
      </c>
    </row>
    <row r="44" spans="1:10" ht="33">
      <c r="A44" s="67"/>
      <c r="B44" s="65" t="s">
        <v>24</v>
      </c>
      <c r="C44" s="68">
        <f>C36+C37-C35</f>
        <v>650261.6000000001</v>
      </c>
      <c r="D44" s="68">
        <f>D36+D37-D35</f>
        <v>574272.9</v>
      </c>
      <c r="E44" s="66">
        <f t="shared" si="5"/>
        <v>88.31413388088731</v>
      </c>
      <c r="F44" s="69">
        <f>F36+F37-F35</f>
        <v>557332.6</v>
      </c>
      <c r="G44" s="69">
        <f>G36+G37-G35</f>
        <v>473405</v>
      </c>
      <c r="H44" s="66">
        <f t="shared" si="3"/>
        <v>84.94120028148363</v>
      </c>
      <c r="I44" s="66">
        <f t="shared" si="4"/>
        <v>100867.90000000002</v>
      </c>
      <c r="J44" s="66">
        <f>I44/G44*100</f>
        <v>21.306893674549283</v>
      </c>
    </row>
    <row r="46" spans="4:6" ht="69.75" customHeight="1">
      <c r="D46" s="82" t="s">
        <v>81</v>
      </c>
      <c r="E46" s="82"/>
      <c r="F46" s="82"/>
    </row>
    <row r="48" spans="1:6" ht="42" customHeight="1">
      <c r="A48" s="84" t="s">
        <v>86</v>
      </c>
      <c r="B48" s="84"/>
      <c r="C48" s="84"/>
      <c r="D48" s="84"/>
      <c r="E48" s="84"/>
      <c r="F48" s="84"/>
    </row>
    <row r="49" spans="1:6" ht="17.25">
      <c r="A49" s="70"/>
      <c r="B49" s="70"/>
      <c r="C49" s="70"/>
      <c r="D49" s="70"/>
      <c r="E49" s="70"/>
      <c r="F49" s="70"/>
    </row>
    <row r="50" spans="1:3" ht="16.5">
      <c r="A50" s="71" t="s">
        <v>43</v>
      </c>
      <c r="B50" s="72"/>
      <c r="C50" s="72"/>
    </row>
    <row r="51" ht="16.5">
      <c r="F51" s="7" t="s">
        <v>82</v>
      </c>
    </row>
    <row r="52" spans="1:6" ht="75" customHeight="1">
      <c r="A52" s="73"/>
      <c r="B52" s="74" t="s">
        <v>29</v>
      </c>
      <c r="C52" s="74" t="s">
        <v>42</v>
      </c>
      <c r="D52" s="74" t="s">
        <v>44</v>
      </c>
      <c r="E52" s="74" t="s">
        <v>41</v>
      </c>
      <c r="F52" s="74" t="s">
        <v>40</v>
      </c>
    </row>
    <row r="53" spans="1:6" ht="38.25" customHeight="1">
      <c r="A53" s="73"/>
      <c r="B53" s="73" t="s">
        <v>30</v>
      </c>
      <c r="C53" s="75">
        <v>77.3</v>
      </c>
      <c r="D53" s="75">
        <v>22.8</v>
      </c>
      <c r="E53" s="75"/>
      <c r="F53" s="75">
        <v>54.5</v>
      </c>
    </row>
    <row r="54" spans="1:6" ht="16.5">
      <c r="A54" s="75">
        <v>1</v>
      </c>
      <c r="B54" s="73" t="s">
        <v>31</v>
      </c>
      <c r="C54" s="75">
        <v>77.3</v>
      </c>
      <c r="D54" s="75">
        <v>22.8</v>
      </c>
      <c r="E54" s="75"/>
      <c r="F54" s="75">
        <v>54.5</v>
      </c>
    </row>
    <row r="55" spans="1:6" ht="33">
      <c r="A55" s="75">
        <v>2</v>
      </c>
      <c r="B55" s="73" t="s">
        <v>32</v>
      </c>
      <c r="C55" s="75"/>
      <c r="D55" s="75"/>
      <c r="E55" s="75"/>
      <c r="F55" s="75"/>
    </row>
    <row r="56" spans="1:6" ht="16.5">
      <c r="A56" s="76"/>
      <c r="B56" s="77"/>
      <c r="C56" s="78"/>
      <c r="D56" s="78"/>
      <c r="E56" s="78"/>
      <c r="F56" s="78"/>
    </row>
    <row r="57" spans="1:6" ht="16.5">
      <c r="A57" s="79" t="s">
        <v>33</v>
      </c>
      <c r="B57" s="77"/>
      <c r="C57" s="78"/>
      <c r="D57" s="78"/>
      <c r="E57" s="78"/>
      <c r="F57" s="78"/>
    </row>
    <row r="58" spans="1:6" ht="16.5">
      <c r="A58" s="79"/>
      <c r="B58" s="77"/>
      <c r="C58" s="78"/>
      <c r="D58" s="78"/>
      <c r="E58" s="78"/>
      <c r="F58" s="78"/>
    </row>
    <row r="59" spans="1:6" ht="16.5">
      <c r="A59" s="75">
        <v>1</v>
      </c>
      <c r="B59" s="73" t="s">
        <v>34</v>
      </c>
      <c r="C59" s="75"/>
      <c r="D59" s="75"/>
      <c r="E59" s="75"/>
      <c r="F59" s="75"/>
    </row>
    <row r="60" spans="1:6" ht="33">
      <c r="A60" s="75">
        <v>2</v>
      </c>
      <c r="B60" s="73" t="s">
        <v>25</v>
      </c>
      <c r="C60" s="75"/>
      <c r="D60" s="75"/>
      <c r="E60" s="75"/>
      <c r="F60" s="75"/>
    </row>
    <row r="61" spans="1:6" ht="16.5">
      <c r="A61" s="75">
        <v>3</v>
      </c>
      <c r="B61" s="73" t="s">
        <v>35</v>
      </c>
      <c r="C61" s="75"/>
      <c r="D61" s="75"/>
      <c r="E61" s="75"/>
      <c r="F61" s="75"/>
    </row>
    <row r="62" spans="1:6" ht="16.5">
      <c r="A62" s="75">
        <v>4</v>
      </c>
      <c r="B62" s="73" t="s">
        <v>36</v>
      </c>
      <c r="C62" s="75"/>
      <c r="D62" s="75"/>
      <c r="E62" s="75"/>
      <c r="F62" s="75"/>
    </row>
    <row r="63" spans="1:6" ht="33">
      <c r="A63" s="75">
        <v>5</v>
      </c>
      <c r="B63" s="73" t="s">
        <v>26</v>
      </c>
      <c r="C63" s="75"/>
      <c r="D63" s="75"/>
      <c r="E63" s="75"/>
      <c r="F63" s="75"/>
    </row>
    <row r="64" spans="1:6" ht="33">
      <c r="A64" s="75">
        <v>6</v>
      </c>
      <c r="B64" s="73" t="s">
        <v>27</v>
      </c>
      <c r="C64" s="75">
        <v>1.8</v>
      </c>
      <c r="D64" s="75"/>
      <c r="E64" s="75"/>
      <c r="F64" s="75">
        <v>1.8</v>
      </c>
    </row>
    <row r="65" spans="1:6" ht="33">
      <c r="A65" s="75">
        <v>7</v>
      </c>
      <c r="B65" s="73" t="s">
        <v>37</v>
      </c>
      <c r="C65" s="75">
        <v>75</v>
      </c>
      <c r="D65" s="75">
        <v>22.4</v>
      </c>
      <c r="E65" s="75"/>
      <c r="F65" s="75">
        <v>52.6</v>
      </c>
    </row>
    <row r="66" spans="1:6" ht="15" customHeight="1">
      <c r="A66" s="75">
        <v>8</v>
      </c>
      <c r="B66" s="73" t="s">
        <v>28</v>
      </c>
      <c r="C66" s="75">
        <v>0.5</v>
      </c>
      <c r="D66" s="75">
        <v>0.4</v>
      </c>
      <c r="E66" s="75"/>
      <c r="F66" s="75">
        <v>0.1</v>
      </c>
    </row>
    <row r="67" spans="1:6" ht="16.5">
      <c r="A67" s="75">
        <v>9</v>
      </c>
      <c r="B67" s="73" t="s">
        <v>38</v>
      </c>
      <c r="C67" s="75"/>
      <c r="D67" s="75"/>
      <c r="E67" s="75"/>
      <c r="F67" s="75"/>
    </row>
    <row r="68" spans="1:6" ht="16.5">
      <c r="A68" s="73"/>
      <c r="B68" s="73" t="s">
        <v>39</v>
      </c>
      <c r="C68" s="75">
        <v>77.3</v>
      </c>
      <c r="D68" s="75">
        <v>22.8</v>
      </c>
      <c r="E68" s="75"/>
      <c r="F68" s="75">
        <v>54.5</v>
      </c>
    </row>
    <row r="69" ht="16.5">
      <c r="A69" s="80"/>
    </row>
  </sheetData>
  <sheetProtection/>
  <mergeCells count="15">
    <mergeCell ref="I6:J6"/>
    <mergeCell ref="A26:A27"/>
    <mergeCell ref="C26:E26"/>
    <mergeCell ref="F26:H26"/>
    <mergeCell ref="I26:J26"/>
    <mergeCell ref="G24:J24"/>
    <mergeCell ref="A25:J25"/>
    <mergeCell ref="F1:J1"/>
    <mergeCell ref="A48:F48"/>
    <mergeCell ref="D46:F46"/>
    <mergeCell ref="B3:J4"/>
    <mergeCell ref="A6:A7"/>
    <mergeCell ref="B6:B7"/>
    <mergeCell ref="C6:E6"/>
    <mergeCell ref="F6:H6"/>
  </mergeCells>
  <printOptions/>
  <pageMargins left="0.42" right="0.14" top="0.23" bottom="0.22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</dc:creator>
  <cp:keywords/>
  <dc:description/>
  <cp:lastModifiedBy>Sevanh</cp:lastModifiedBy>
  <cp:lastPrinted>2019-03-18T13:31:03Z</cp:lastPrinted>
  <dcterms:created xsi:type="dcterms:W3CDTF">2019-01-22T07:57:39Z</dcterms:created>
  <dcterms:modified xsi:type="dcterms:W3CDTF">2019-03-18T13:31:05Z</dcterms:modified>
  <cp:category/>
  <cp:version/>
  <cp:contentType/>
  <cp:contentStatus/>
</cp:coreProperties>
</file>